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0" windowWidth="14235" windowHeight="11760"/>
  </bookViews>
  <sheets>
    <sheet name="MortgageCalculator" sheetId="1" r:id="rId1"/>
    <sheet name="NoExtra" sheetId="2" state="hidden" r:id="rId2"/>
  </sheets>
  <definedNames>
    <definedName name="chart_balance">OFFSET(MortgageCalculator!$I$29,2,0,payments,1)</definedName>
    <definedName name="chart_balance_noextra">OFFSET(NoExtra!$G$2,2,0,nper,1)</definedName>
    <definedName name="chart_date">OFFSET(MortgageCalculator!$B$29,2,0,nper,1)</definedName>
    <definedName name="chart_date_noextra">OFFSET(NoExtra!$B$2,2,0,nper,1)</definedName>
    <definedName name="chart_nper">ROW(OFFSET(MortgageCalculator!$A$1,0,0,nper,1))</definedName>
    <definedName name="chart_ratehist">OFFSET(MortgageCalculator!$C$29,2,0,payments,1)</definedName>
    <definedName name="chart_taxreturned">OFFSET(MortgageCalculator!$L$29,2,0,payments,1)</definedName>
    <definedName name="compound_period">INDEX({2,12},MATCH(MortgageCalculator!$D$9,compound_periods,0))</definedName>
    <definedName name="compound_periods">{"Semi-Annually";"Monthly"}</definedName>
    <definedName name="CP">INDEX({2,12},MATCH(MortgageCalculator!$D$9,compound_periods,0))</definedName>
    <definedName name="d">MortgageCalculator!$D$8</definedName>
    <definedName name="fpdate">MortgageCalculator!$D$8</definedName>
    <definedName name="frequency">{"Monthly";"Semi-Monthly";"Bi-Weekly";"Weekly";"Acc Bi-Weekly";"Acc Weekly"}</definedName>
    <definedName name="int">MortgageCalculator!$D$15</definedName>
    <definedName name="loan_amount">MortgageCalculator!$D$5</definedName>
    <definedName name="monthly_payment">-PMT((((1+MortgageCalculator!A1048572/CP)^(CP/12))-1),term*12,loan_amount)</definedName>
    <definedName name="months_per_period">INDEX({1,0.5,0.5,0.25,0.5,0.25},MATCH(MortgageCalculator!$D$10,frequency,0))</definedName>
    <definedName name="nper">term*periods_per_year</definedName>
    <definedName name="payment">MortgageCalculator!$D$11</definedName>
    <definedName name="payments">MAX(MortgageCalculator!$A$31:$A$1590)</definedName>
    <definedName name="periods_per_year">INDEX({12,24,26,52,26,52},MATCH(MortgageCalculator!$D$10,frequency,0))</definedName>
    <definedName name="ppy">periods_per_year</definedName>
    <definedName name="_xlnm.Print_Area" localSheetId="0">MortgageCalculator!$A$1:$L$394</definedName>
    <definedName name="_xlnm.Print_Titles" localSheetId="0">MortgageCalculator!$29:$29</definedName>
    <definedName name="start_rate">MortgageCalculator!$D$6</definedName>
    <definedName name="term">MortgageCalculator!$D$7</definedName>
    <definedName name="valuevx">42.314159</definedName>
    <definedName name="variable">IF(MortgageCalculator!$L$5="Variable Rate",TRUE,FALSE)</definedName>
  </definedNames>
  <calcPr calcId="125725" fullCalcOnLoad="1"/>
</workbook>
</file>

<file path=xl/calcChain.xml><?xml version="1.0" encoding="utf-8"?>
<calcChain xmlns="http://schemas.openxmlformats.org/spreadsheetml/2006/main">
  <c r="I30" i="1"/>
  <c r="A31" s="1"/>
  <c r="B31" s="1"/>
  <c r="D11"/>
  <c r="D12"/>
  <c r="G3" i="2"/>
  <c r="A4" s="1"/>
  <c r="B4" s="1"/>
  <c r="L23" i="1"/>
  <c r="J31"/>
  <c r="C4" i="2" l="1"/>
  <c r="D4"/>
  <c r="C31" i="1"/>
  <c r="D31" s="1"/>
  <c r="E31" s="1"/>
  <c r="F31" s="1"/>
  <c r="H31" l="1"/>
  <c r="K31"/>
  <c r="E4" i="2"/>
  <c r="F4" s="1"/>
  <c r="G4" s="1"/>
  <c r="A5" s="1"/>
  <c r="C5" l="1"/>
  <c r="D5" s="1"/>
  <c r="B5"/>
  <c r="I31" i="1"/>
  <c r="A32" s="1"/>
  <c r="L31"/>
  <c r="C32" l="1"/>
  <c r="D32" s="1"/>
  <c r="K32" s="1"/>
  <c r="L32" s="1"/>
  <c r="B32"/>
  <c r="J32"/>
  <c r="E5" i="2"/>
  <c r="F5" s="1"/>
  <c r="G5" s="1"/>
  <c r="A6" s="1"/>
  <c r="C6" l="1"/>
  <c r="D6" s="1"/>
  <c r="B6"/>
  <c r="E32" i="1"/>
  <c r="F32" l="1"/>
  <c r="E6" i="2"/>
  <c r="F6" s="1"/>
  <c r="G6" s="1"/>
  <c r="A7" s="1"/>
  <c r="C7" l="1"/>
  <c r="D7"/>
  <c r="E7" s="1"/>
  <c r="F7" s="1"/>
  <c r="G7" s="1"/>
  <c r="A8" s="1"/>
  <c r="B7"/>
  <c r="H32" i="1"/>
  <c r="C8" i="2" l="1"/>
  <c r="D8"/>
  <c r="E8" s="1"/>
  <c r="F8" s="1"/>
  <c r="G8" s="1"/>
  <c r="A9" s="1"/>
  <c r="B8"/>
  <c r="I32" i="1"/>
  <c r="A33" s="1"/>
  <c r="C9" i="2" l="1"/>
  <c r="D9" s="1"/>
  <c r="E9" s="1"/>
  <c r="F9" s="1"/>
  <c r="G9" s="1"/>
  <c r="A10" s="1"/>
  <c r="B9"/>
  <c r="C33" i="1"/>
  <c r="D33" s="1"/>
  <c r="B33"/>
  <c r="J33"/>
  <c r="C10" i="2" l="1"/>
  <c r="D10"/>
  <c r="E10" s="1"/>
  <c r="F10" s="1"/>
  <c r="G10" s="1"/>
  <c r="A11" s="1"/>
  <c r="B10"/>
  <c r="K33" i="1"/>
  <c r="E33"/>
  <c r="C11" i="2" l="1"/>
  <c r="D11" s="1"/>
  <c r="E11" s="1"/>
  <c r="F11" s="1"/>
  <c r="G11" s="1"/>
  <c r="A12" s="1"/>
  <c r="B11"/>
  <c r="F33" i="1"/>
  <c r="L33"/>
  <c r="C12" i="2" l="1"/>
  <c r="D12" s="1"/>
  <c r="E12" s="1"/>
  <c r="F12" s="1"/>
  <c r="G12" s="1"/>
  <c r="A13" s="1"/>
  <c r="B12"/>
  <c r="H33" i="1"/>
  <c r="C13" i="2" l="1"/>
  <c r="D13" s="1"/>
  <c r="E13" s="1"/>
  <c r="F13" s="1"/>
  <c r="G13" s="1"/>
  <c r="A14" s="1"/>
  <c r="B13"/>
  <c r="I33" i="1"/>
  <c r="A34" s="1"/>
  <c r="C14" i="2" l="1"/>
  <c r="D14" s="1"/>
  <c r="E14" s="1"/>
  <c r="F14" s="1"/>
  <c r="G14" s="1"/>
  <c r="A15" s="1"/>
  <c r="B14"/>
  <c r="C34" i="1"/>
  <c r="D34"/>
  <c r="B34"/>
  <c r="J34"/>
  <c r="C15" i="2" l="1"/>
  <c r="D15" s="1"/>
  <c r="E15" s="1"/>
  <c r="F15" s="1"/>
  <c r="G15" s="1"/>
  <c r="A16" s="1"/>
  <c r="B15"/>
  <c r="E34" i="1"/>
  <c r="K34"/>
  <c r="C16" i="2" l="1"/>
  <c r="D16" s="1"/>
  <c r="E16" s="1"/>
  <c r="F16" s="1"/>
  <c r="G16" s="1"/>
  <c r="A17" s="1"/>
  <c r="B16"/>
  <c r="L34" i="1"/>
  <c r="H34"/>
  <c r="F34"/>
  <c r="C17" i="2" l="1"/>
  <c r="D17" s="1"/>
  <c r="E17" s="1"/>
  <c r="F17" s="1"/>
  <c r="G17" s="1"/>
  <c r="A18" s="1"/>
  <c r="B17"/>
  <c r="I34" i="1"/>
  <c r="A35" s="1"/>
  <c r="C18" i="2" l="1"/>
  <c r="D18" s="1"/>
  <c r="E18" s="1"/>
  <c r="F18" s="1"/>
  <c r="G18" s="1"/>
  <c r="A19" s="1"/>
  <c r="B18"/>
  <c r="C35" i="1"/>
  <c r="D35" s="1"/>
  <c r="B35"/>
  <c r="J35"/>
  <c r="C19" i="2" l="1"/>
  <c r="D19" s="1"/>
  <c r="E19" s="1"/>
  <c r="F19" s="1"/>
  <c r="G19" s="1"/>
  <c r="A20" s="1"/>
  <c r="B19"/>
  <c r="K35" i="1"/>
  <c r="L35" s="1"/>
  <c r="E35"/>
  <c r="C20" i="2" l="1"/>
  <c r="D20"/>
  <c r="E20" s="1"/>
  <c r="F20" s="1"/>
  <c r="G20" s="1"/>
  <c r="A21" s="1"/>
  <c r="B20"/>
  <c r="F35" i="1"/>
  <c r="H35" s="1"/>
  <c r="C21" i="2" l="1"/>
  <c r="D21"/>
  <c r="E21" s="1"/>
  <c r="F21" s="1"/>
  <c r="G21" s="1"/>
  <c r="A22" s="1"/>
  <c r="B21"/>
  <c r="I35" i="1"/>
  <c r="A36" s="1"/>
  <c r="C22" i="2" l="1"/>
  <c r="D22" s="1"/>
  <c r="E22" s="1"/>
  <c r="F22" s="1"/>
  <c r="G22" s="1"/>
  <c r="A23" s="1"/>
  <c r="B22"/>
  <c r="C36" i="1"/>
  <c r="D36"/>
  <c r="K36" s="1"/>
  <c r="L36" s="1"/>
  <c r="B36"/>
  <c r="J36"/>
  <c r="C23" i="2" l="1"/>
  <c r="D23"/>
  <c r="E23" s="1"/>
  <c r="F23" s="1"/>
  <c r="G23" s="1"/>
  <c r="A24" s="1"/>
  <c r="B23"/>
  <c r="E36" i="1"/>
  <c r="C24" i="2" l="1"/>
  <c r="D24" s="1"/>
  <c r="E24" s="1"/>
  <c r="F24" s="1"/>
  <c r="G24" s="1"/>
  <c r="A25" s="1"/>
  <c r="B24"/>
  <c r="F36" i="1"/>
  <c r="H36" s="1"/>
  <c r="I36" s="1"/>
  <c r="A37" s="1"/>
  <c r="C25" i="2" l="1"/>
  <c r="D25" s="1"/>
  <c r="E25" s="1"/>
  <c r="F25" s="1"/>
  <c r="G25" s="1"/>
  <c r="A26" s="1"/>
  <c r="B25"/>
  <c r="C37" i="1"/>
  <c r="D37" s="1"/>
  <c r="B37"/>
  <c r="J37"/>
  <c r="C26" i="2" l="1"/>
  <c r="D26" s="1"/>
  <c r="E26" s="1"/>
  <c r="F26" s="1"/>
  <c r="G26" s="1"/>
  <c r="A27" s="1"/>
  <c r="B26"/>
  <c r="E37" i="1"/>
  <c r="K37"/>
  <c r="L37" s="1"/>
  <c r="C27" i="2" l="1"/>
  <c r="D27" s="1"/>
  <c r="E27" s="1"/>
  <c r="F27" s="1"/>
  <c r="G27" s="1"/>
  <c r="A28" s="1"/>
  <c r="B27"/>
  <c r="F37" i="1"/>
  <c r="H37"/>
  <c r="I37" s="1"/>
  <c r="A38" s="1"/>
  <c r="C28" i="2" l="1"/>
  <c r="D28" s="1"/>
  <c r="E28" s="1"/>
  <c r="F28" s="1"/>
  <c r="G28" s="1"/>
  <c r="A29" s="1"/>
  <c r="B28"/>
  <c r="C38" i="1"/>
  <c r="D38"/>
  <c r="K38" s="1"/>
  <c r="L38" s="1"/>
  <c r="B38"/>
  <c r="J38"/>
  <c r="C29" i="2" l="1"/>
  <c r="D29" s="1"/>
  <c r="E29" s="1"/>
  <c r="F29" s="1"/>
  <c r="G29" s="1"/>
  <c r="A30" s="1"/>
  <c r="B29"/>
  <c r="E38" i="1"/>
  <c r="C30" i="2" l="1"/>
  <c r="D30" s="1"/>
  <c r="E30" s="1"/>
  <c r="F30" s="1"/>
  <c r="G30" s="1"/>
  <c r="A31" s="1"/>
  <c r="B30"/>
  <c r="F38" i="1"/>
  <c r="H38" s="1"/>
  <c r="I38" s="1"/>
  <c r="A39" s="1"/>
  <c r="C31" i="2" l="1"/>
  <c r="D31" s="1"/>
  <c r="E31" s="1"/>
  <c r="F31" s="1"/>
  <c r="G31" s="1"/>
  <c r="A32" s="1"/>
  <c r="B31"/>
  <c r="C39" i="1"/>
  <c r="D39" s="1"/>
  <c r="B39"/>
  <c r="J39"/>
  <c r="C32" i="2" l="1"/>
  <c r="D32" s="1"/>
  <c r="E32" s="1"/>
  <c r="F32" s="1"/>
  <c r="G32" s="1"/>
  <c r="A33" s="1"/>
  <c r="B32"/>
  <c r="E39" i="1"/>
  <c r="K39"/>
  <c r="L39" s="1"/>
  <c r="C33" i="2" l="1"/>
  <c r="D33" s="1"/>
  <c r="E33" s="1"/>
  <c r="F33" s="1"/>
  <c r="G33" s="1"/>
  <c r="A34" s="1"/>
  <c r="B33"/>
  <c r="F39" i="1"/>
  <c r="H39"/>
  <c r="I39" s="1"/>
  <c r="A40" s="1"/>
  <c r="C34" i="2" l="1"/>
  <c r="D34" s="1"/>
  <c r="E34" s="1"/>
  <c r="F34" s="1"/>
  <c r="G34" s="1"/>
  <c r="A35" s="1"/>
  <c r="B34"/>
  <c r="C40" i="1"/>
  <c r="D40"/>
  <c r="K40" s="1"/>
  <c r="L40" s="1"/>
  <c r="B40"/>
  <c r="J40"/>
  <c r="C35" i="2" l="1"/>
  <c r="D35" s="1"/>
  <c r="E35" s="1"/>
  <c r="F35" s="1"/>
  <c r="G35" s="1"/>
  <c r="A36" s="1"/>
  <c r="B35"/>
  <c r="E40" i="1"/>
  <c r="C36" i="2" l="1"/>
  <c r="D36" s="1"/>
  <c r="E36" s="1"/>
  <c r="F36" s="1"/>
  <c r="G36" s="1"/>
  <c r="A37" s="1"/>
  <c r="B36"/>
  <c r="F40" i="1"/>
  <c r="H40" s="1"/>
  <c r="I40" s="1"/>
  <c r="A41" s="1"/>
  <c r="C37" i="2" l="1"/>
  <c r="D37" s="1"/>
  <c r="E37" s="1"/>
  <c r="F37" s="1"/>
  <c r="G37" s="1"/>
  <c r="A38" s="1"/>
  <c r="B37"/>
  <c r="C41" i="1"/>
  <c r="D41" s="1"/>
  <c r="B41"/>
  <c r="J41"/>
  <c r="C38" i="2" l="1"/>
  <c r="D38" s="1"/>
  <c r="E38" s="1"/>
  <c r="F38" s="1"/>
  <c r="G38" s="1"/>
  <c r="A39" s="1"/>
  <c r="B38"/>
  <c r="E41" i="1"/>
  <c r="K41"/>
  <c r="L41" s="1"/>
  <c r="C39" i="2" l="1"/>
  <c r="D39" s="1"/>
  <c r="E39" s="1"/>
  <c r="F39" s="1"/>
  <c r="G39" s="1"/>
  <c r="A40" s="1"/>
  <c r="B39"/>
  <c r="F41" i="1"/>
  <c r="H41"/>
  <c r="I41" s="1"/>
  <c r="A42" s="1"/>
  <c r="C40" i="2" l="1"/>
  <c r="D40" s="1"/>
  <c r="E40" s="1"/>
  <c r="F40" s="1"/>
  <c r="G40" s="1"/>
  <c r="A41" s="1"/>
  <c r="B40"/>
  <c r="C42" i="1"/>
  <c r="D42"/>
  <c r="K42" s="1"/>
  <c r="L42" s="1"/>
  <c r="B42"/>
  <c r="J42"/>
  <c r="C41" i="2" l="1"/>
  <c r="D41" s="1"/>
  <c r="E41" s="1"/>
  <c r="F41" s="1"/>
  <c r="G41" s="1"/>
  <c r="A42" s="1"/>
  <c r="B41"/>
  <c r="E42" i="1"/>
  <c r="C42" i="2" l="1"/>
  <c r="D42" s="1"/>
  <c r="E42" s="1"/>
  <c r="F42" s="1"/>
  <c r="G42" s="1"/>
  <c r="A43" s="1"/>
  <c r="B42"/>
  <c r="F42" i="1"/>
  <c r="H42" s="1"/>
  <c r="I42" s="1"/>
  <c r="A43" s="1"/>
  <c r="C43" i="2" l="1"/>
  <c r="D43" s="1"/>
  <c r="E43" s="1"/>
  <c r="F43" s="1"/>
  <c r="G43" s="1"/>
  <c r="A44" s="1"/>
  <c r="B43"/>
  <c r="C43" i="1"/>
  <c r="D43" s="1"/>
  <c r="B43"/>
  <c r="J43"/>
  <c r="C44" i="2" l="1"/>
  <c r="D44" s="1"/>
  <c r="E44" s="1"/>
  <c r="F44" s="1"/>
  <c r="G44" s="1"/>
  <c r="A45" s="1"/>
  <c r="B44"/>
  <c r="E43" i="1"/>
  <c r="K43"/>
  <c r="L43" s="1"/>
  <c r="C45" i="2" l="1"/>
  <c r="D45"/>
  <c r="E45" s="1"/>
  <c r="F45" s="1"/>
  <c r="G45" s="1"/>
  <c r="A46" s="1"/>
  <c r="B45"/>
  <c r="F43" i="1"/>
  <c r="H43" s="1"/>
  <c r="I43" s="1"/>
  <c r="A44" s="1"/>
  <c r="C46" i="2" l="1"/>
  <c r="D46" s="1"/>
  <c r="E46" s="1"/>
  <c r="F46" s="1"/>
  <c r="G46" s="1"/>
  <c r="A47" s="1"/>
  <c r="B46"/>
  <c r="C44" i="1"/>
  <c r="D44"/>
  <c r="K44" s="1"/>
  <c r="L44" s="1"/>
  <c r="B44"/>
  <c r="J44"/>
  <c r="C47" i="2" l="1"/>
  <c r="D47"/>
  <c r="E47" s="1"/>
  <c r="F47" s="1"/>
  <c r="G47" s="1"/>
  <c r="A48" s="1"/>
  <c r="B47"/>
  <c r="E44" i="1"/>
  <c r="C48" i="2" l="1"/>
  <c r="D48" s="1"/>
  <c r="E48" s="1"/>
  <c r="F48" s="1"/>
  <c r="G48" s="1"/>
  <c r="A49" s="1"/>
  <c r="B48"/>
  <c r="F44" i="1"/>
  <c r="H44" s="1"/>
  <c r="I44" s="1"/>
  <c r="A45" s="1"/>
  <c r="C49" i="2" l="1"/>
  <c r="D49"/>
  <c r="E49" s="1"/>
  <c r="F49" s="1"/>
  <c r="G49" s="1"/>
  <c r="A50" s="1"/>
  <c r="B49"/>
  <c r="C45" i="1"/>
  <c r="D45" s="1"/>
  <c r="B45"/>
  <c r="J45"/>
  <c r="C50" i="2" l="1"/>
  <c r="D50"/>
  <c r="E50" s="1"/>
  <c r="F50" s="1"/>
  <c r="G50" s="1"/>
  <c r="A51" s="1"/>
  <c r="B50"/>
  <c r="E45" i="1"/>
  <c r="K45"/>
  <c r="L45" s="1"/>
  <c r="C51" i="2" l="1"/>
  <c r="D51" s="1"/>
  <c r="E51" s="1"/>
  <c r="F51" s="1"/>
  <c r="G51" s="1"/>
  <c r="A52" s="1"/>
  <c r="B51"/>
  <c r="F45" i="1"/>
  <c r="H45"/>
  <c r="I45" s="1"/>
  <c r="A46" s="1"/>
  <c r="C52" i="2" l="1"/>
  <c r="D52" s="1"/>
  <c r="E52" s="1"/>
  <c r="F52" s="1"/>
  <c r="G52" s="1"/>
  <c r="A53" s="1"/>
  <c r="B52"/>
  <c r="C46" i="1"/>
  <c r="D46"/>
  <c r="K46" s="1"/>
  <c r="L46" s="1"/>
  <c r="B46"/>
  <c r="J46"/>
  <c r="C53" i="2" l="1"/>
  <c r="D53" s="1"/>
  <c r="E53" s="1"/>
  <c r="F53" s="1"/>
  <c r="G53" s="1"/>
  <c r="A54" s="1"/>
  <c r="B53"/>
  <c r="E46" i="1"/>
  <c r="C54" i="2" l="1"/>
  <c r="D54" s="1"/>
  <c r="E54" s="1"/>
  <c r="F54" s="1"/>
  <c r="G54" s="1"/>
  <c r="A55" s="1"/>
  <c r="B54"/>
  <c r="F46" i="1"/>
  <c r="H46" s="1"/>
  <c r="I46" s="1"/>
  <c r="A47" s="1"/>
  <c r="C55" i="2" l="1"/>
  <c r="D55" s="1"/>
  <c r="E55" s="1"/>
  <c r="F55" s="1"/>
  <c r="G55" s="1"/>
  <c r="A56" s="1"/>
  <c r="B55"/>
  <c r="C47" i="1"/>
  <c r="D47" s="1"/>
  <c r="B47"/>
  <c r="J47"/>
  <c r="C56" i="2" l="1"/>
  <c r="D56" s="1"/>
  <c r="E56" s="1"/>
  <c r="F56" s="1"/>
  <c r="G56" s="1"/>
  <c r="A57" s="1"/>
  <c r="B56"/>
  <c r="E47" i="1"/>
  <c r="K47"/>
  <c r="L47" s="1"/>
  <c r="C57" i="2" l="1"/>
  <c r="D57" s="1"/>
  <c r="E57" s="1"/>
  <c r="F57" s="1"/>
  <c r="G57" s="1"/>
  <c r="A58" s="1"/>
  <c r="B57"/>
  <c r="F47" i="1"/>
  <c r="H47"/>
  <c r="I47" s="1"/>
  <c r="A48" s="1"/>
  <c r="C58" i="2" l="1"/>
  <c r="D58" s="1"/>
  <c r="E58" s="1"/>
  <c r="F58" s="1"/>
  <c r="G58" s="1"/>
  <c r="A59" s="1"/>
  <c r="B58"/>
  <c r="C48" i="1"/>
  <c r="D48"/>
  <c r="K48" s="1"/>
  <c r="L48" s="1"/>
  <c r="B48"/>
  <c r="J48"/>
  <c r="C59" i="2" l="1"/>
  <c r="D59" s="1"/>
  <c r="E59" s="1"/>
  <c r="F59" s="1"/>
  <c r="G59" s="1"/>
  <c r="A60" s="1"/>
  <c r="B59"/>
  <c r="E48" i="1"/>
  <c r="C60" i="2" l="1"/>
  <c r="D60" s="1"/>
  <c r="E60" s="1"/>
  <c r="F60" s="1"/>
  <c r="G60" s="1"/>
  <c r="A61" s="1"/>
  <c r="B60"/>
  <c r="F48" i="1"/>
  <c r="H48" s="1"/>
  <c r="I48" s="1"/>
  <c r="A49" s="1"/>
  <c r="C61" i="2" l="1"/>
  <c r="D61" s="1"/>
  <c r="E61" s="1"/>
  <c r="F61" s="1"/>
  <c r="G61" s="1"/>
  <c r="A62" s="1"/>
  <c r="B61"/>
  <c r="C49" i="1"/>
  <c r="D49" s="1"/>
  <c r="B49"/>
  <c r="J49"/>
  <c r="C62" i="2" l="1"/>
  <c r="D62"/>
  <c r="E62" s="1"/>
  <c r="F62" s="1"/>
  <c r="G62" s="1"/>
  <c r="A63" s="1"/>
  <c r="B62"/>
  <c r="E49" i="1"/>
  <c r="K49"/>
  <c r="L49" s="1"/>
  <c r="C63" i="2" l="1"/>
  <c r="D63"/>
  <c r="E63" s="1"/>
  <c r="F63" s="1"/>
  <c r="G63" s="1"/>
  <c r="A64" s="1"/>
  <c r="B63"/>
  <c r="F49" i="1"/>
  <c r="H49" s="1"/>
  <c r="I49" s="1"/>
  <c r="A50" s="1"/>
  <c r="C64" i="2" l="1"/>
  <c r="D64" s="1"/>
  <c r="E64" s="1"/>
  <c r="F64" s="1"/>
  <c r="G64" s="1"/>
  <c r="A65" s="1"/>
  <c r="B64"/>
  <c r="C50" i="1"/>
  <c r="D50"/>
  <c r="K50" s="1"/>
  <c r="L50" s="1"/>
  <c r="B50"/>
  <c r="J50"/>
  <c r="C65" i="2" l="1"/>
  <c r="D65" s="1"/>
  <c r="E65" s="1"/>
  <c r="F65" s="1"/>
  <c r="G65" s="1"/>
  <c r="A66" s="1"/>
  <c r="B65"/>
  <c r="E50" i="1"/>
  <c r="C66" i="2" l="1"/>
  <c r="D66"/>
  <c r="E66" s="1"/>
  <c r="F66" s="1"/>
  <c r="G66" s="1"/>
  <c r="A67" s="1"/>
  <c r="B66"/>
  <c r="F50" i="1"/>
  <c r="H50" s="1"/>
  <c r="I50" s="1"/>
  <c r="A51" s="1"/>
  <c r="C67" i="2" l="1"/>
  <c r="D67" s="1"/>
  <c r="E67" s="1"/>
  <c r="F67" s="1"/>
  <c r="G67" s="1"/>
  <c r="A68" s="1"/>
  <c r="B67"/>
  <c r="C51" i="1"/>
  <c r="D51" s="1"/>
  <c r="B51"/>
  <c r="J51"/>
  <c r="C68" i="2" l="1"/>
  <c r="D68"/>
  <c r="E68" s="1"/>
  <c r="F68" s="1"/>
  <c r="G68" s="1"/>
  <c r="A69" s="1"/>
  <c r="B68"/>
  <c r="E51" i="1"/>
  <c r="K51"/>
  <c r="L51" s="1"/>
  <c r="C69" i="2" l="1"/>
  <c r="D69"/>
  <c r="E69" s="1"/>
  <c r="F69" s="1"/>
  <c r="G69" s="1"/>
  <c r="A70" s="1"/>
  <c r="B69"/>
  <c r="F51" i="1"/>
  <c r="H51" s="1"/>
  <c r="I51" s="1"/>
  <c r="A52" s="1"/>
  <c r="C70" i="2" l="1"/>
  <c r="D70" s="1"/>
  <c r="E70" s="1"/>
  <c r="F70" s="1"/>
  <c r="G70" s="1"/>
  <c r="A71" s="1"/>
  <c r="B70"/>
  <c r="C52" i="1"/>
  <c r="D52"/>
  <c r="K52" s="1"/>
  <c r="L52" s="1"/>
  <c r="B52"/>
  <c r="J52"/>
  <c r="C71" i="2" l="1"/>
  <c r="D71" s="1"/>
  <c r="E71" s="1"/>
  <c r="F71" s="1"/>
  <c r="G71" s="1"/>
  <c r="A72" s="1"/>
  <c r="B71"/>
  <c r="E52" i="1"/>
  <c r="C72" i="2" l="1"/>
  <c r="D72" s="1"/>
  <c r="E72" s="1"/>
  <c r="F72" s="1"/>
  <c r="G72" s="1"/>
  <c r="A73" s="1"/>
  <c r="B72"/>
  <c r="F52" i="1"/>
  <c r="H52" s="1"/>
  <c r="I52" s="1"/>
  <c r="A53" s="1"/>
  <c r="C73" i="2" l="1"/>
  <c r="D73" s="1"/>
  <c r="E73" s="1"/>
  <c r="F73" s="1"/>
  <c r="G73" s="1"/>
  <c r="A74" s="1"/>
  <c r="B73"/>
  <c r="C53" i="1"/>
  <c r="D53" s="1"/>
  <c r="B53"/>
  <c r="J53"/>
  <c r="C74" i="2" l="1"/>
  <c r="D74" s="1"/>
  <c r="E74" s="1"/>
  <c r="F74" s="1"/>
  <c r="G74" s="1"/>
  <c r="A75" s="1"/>
  <c r="B74"/>
  <c r="E53" i="1"/>
  <c r="K53"/>
  <c r="L53" s="1"/>
  <c r="C75" i="2" l="1"/>
  <c r="D75" s="1"/>
  <c r="E75" s="1"/>
  <c r="F75" s="1"/>
  <c r="G75" s="1"/>
  <c r="A76" s="1"/>
  <c r="B75"/>
  <c r="F53" i="1"/>
  <c r="H53"/>
  <c r="I53" s="1"/>
  <c r="A54" s="1"/>
  <c r="C76" i="2" l="1"/>
  <c r="D76" s="1"/>
  <c r="E76" s="1"/>
  <c r="F76" s="1"/>
  <c r="G76" s="1"/>
  <c r="A77" s="1"/>
  <c r="B76"/>
  <c r="C54" i="1"/>
  <c r="D54"/>
  <c r="K54" s="1"/>
  <c r="L54" s="1"/>
  <c r="B54"/>
  <c r="J54"/>
  <c r="C77" i="2" l="1"/>
  <c r="D77" s="1"/>
  <c r="E77" s="1"/>
  <c r="F77" s="1"/>
  <c r="G77" s="1"/>
  <c r="A78" s="1"/>
  <c r="B77"/>
  <c r="E54" i="1"/>
  <c r="C78" i="2" l="1"/>
  <c r="D78" s="1"/>
  <c r="E78" s="1"/>
  <c r="F78" s="1"/>
  <c r="G78" s="1"/>
  <c r="A79" s="1"/>
  <c r="B78"/>
  <c r="F54" i="1"/>
  <c r="H54" s="1"/>
  <c r="I54" s="1"/>
  <c r="A55" s="1"/>
  <c r="C79" i="2" l="1"/>
  <c r="D79" s="1"/>
  <c r="E79" s="1"/>
  <c r="F79" s="1"/>
  <c r="G79" s="1"/>
  <c r="A80" s="1"/>
  <c r="B79"/>
  <c r="C55" i="1"/>
  <c r="D55" s="1"/>
  <c r="B55"/>
  <c r="J55"/>
  <c r="C80" i="2" l="1"/>
  <c r="D80" s="1"/>
  <c r="E80" s="1"/>
  <c r="F80" s="1"/>
  <c r="G80" s="1"/>
  <c r="A81" s="1"/>
  <c r="B80"/>
  <c r="E55" i="1"/>
  <c r="K55"/>
  <c r="L55" s="1"/>
  <c r="C81" i="2" l="1"/>
  <c r="D81"/>
  <c r="E81" s="1"/>
  <c r="F81" s="1"/>
  <c r="G81" s="1"/>
  <c r="A82" s="1"/>
  <c r="B81"/>
  <c r="F55" i="1"/>
  <c r="H55" s="1"/>
  <c r="I55" s="1"/>
  <c r="A56" s="1"/>
  <c r="C82" i="2" l="1"/>
  <c r="D82"/>
  <c r="E82" s="1"/>
  <c r="F82" s="1"/>
  <c r="G82" s="1"/>
  <c r="A83" s="1"/>
  <c r="B82"/>
  <c r="C56" i="1"/>
  <c r="D56" s="1"/>
  <c r="K56" s="1"/>
  <c r="L56" s="1"/>
  <c r="B56"/>
  <c r="J56"/>
  <c r="C83" i="2" l="1"/>
  <c r="D83" s="1"/>
  <c r="E83" s="1"/>
  <c r="F83" s="1"/>
  <c r="G83" s="1"/>
  <c r="A84" s="1"/>
  <c r="B83"/>
  <c r="E56" i="1"/>
  <c r="C84" i="2" l="1"/>
  <c r="D84" s="1"/>
  <c r="E84" s="1"/>
  <c r="F84" s="1"/>
  <c r="G84" s="1"/>
  <c r="A85" s="1"/>
  <c r="B84"/>
  <c r="F56" i="1"/>
  <c r="H56" s="1"/>
  <c r="I56" s="1"/>
  <c r="A57" s="1"/>
  <c r="C85" i="2" l="1"/>
  <c r="D85" s="1"/>
  <c r="E85" s="1"/>
  <c r="F85" s="1"/>
  <c r="G85" s="1"/>
  <c r="A86" s="1"/>
  <c r="B85"/>
  <c r="C57" i="1"/>
  <c r="D57" s="1"/>
  <c r="B57"/>
  <c r="J57"/>
  <c r="C86" i="2" l="1"/>
  <c r="D86" s="1"/>
  <c r="E86" s="1"/>
  <c r="F86" s="1"/>
  <c r="G86" s="1"/>
  <c r="A87" s="1"/>
  <c r="B86"/>
  <c r="E57" i="1"/>
  <c r="K57"/>
  <c r="L57" s="1"/>
  <c r="C87" i="2" l="1"/>
  <c r="D87" s="1"/>
  <c r="E87" s="1"/>
  <c r="F87" s="1"/>
  <c r="G87" s="1"/>
  <c r="A88" s="1"/>
  <c r="B87"/>
  <c r="F57" i="1"/>
  <c r="H57"/>
  <c r="I57" s="1"/>
  <c r="A58" s="1"/>
  <c r="C88" i="2" l="1"/>
  <c r="D88" s="1"/>
  <c r="E88" s="1"/>
  <c r="F88" s="1"/>
  <c r="G88" s="1"/>
  <c r="A89" s="1"/>
  <c r="B88"/>
  <c r="C58" i="1"/>
  <c r="D58"/>
  <c r="K58" s="1"/>
  <c r="L58" s="1"/>
  <c r="B58"/>
  <c r="J58"/>
  <c r="C89" i="2" l="1"/>
  <c r="D89" s="1"/>
  <c r="E89" s="1"/>
  <c r="F89" s="1"/>
  <c r="G89" s="1"/>
  <c r="A90" s="1"/>
  <c r="B89"/>
  <c r="E58" i="1"/>
  <c r="C90" i="2" l="1"/>
  <c r="D90" s="1"/>
  <c r="E90" s="1"/>
  <c r="F90" s="1"/>
  <c r="G90" s="1"/>
  <c r="A91" s="1"/>
  <c r="B90"/>
  <c r="F58" i="1"/>
  <c r="H58" s="1"/>
  <c r="I58" s="1"/>
  <c r="A59" s="1"/>
  <c r="C91" i="2" l="1"/>
  <c r="D91" s="1"/>
  <c r="E91" s="1"/>
  <c r="F91" s="1"/>
  <c r="G91" s="1"/>
  <c r="A92" s="1"/>
  <c r="B91"/>
  <c r="C59" i="1"/>
  <c r="D59" s="1"/>
  <c r="B59"/>
  <c r="J59"/>
  <c r="C92" i="2" l="1"/>
  <c r="D92" s="1"/>
  <c r="E92" s="1"/>
  <c r="F92" s="1"/>
  <c r="G92" s="1"/>
  <c r="A93" s="1"/>
  <c r="B92"/>
  <c r="E59" i="1"/>
  <c r="K59"/>
  <c r="L59" s="1"/>
  <c r="C93" i="2" l="1"/>
  <c r="D93" s="1"/>
  <c r="E93" s="1"/>
  <c r="F93" s="1"/>
  <c r="G93" s="1"/>
  <c r="A94" s="1"/>
  <c r="B93"/>
  <c r="F59" i="1"/>
  <c r="H59"/>
  <c r="I59" s="1"/>
  <c r="A60" s="1"/>
  <c r="C94" i="2" l="1"/>
  <c r="D94" s="1"/>
  <c r="E94" s="1"/>
  <c r="F94" s="1"/>
  <c r="G94" s="1"/>
  <c r="A95" s="1"/>
  <c r="B94"/>
  <c r="C60" i="1"/>
  <c r="D60"/>
  <c r="K60" s="1"/>
  <c r="L60" s="1"/>
  <c r="B60"/>
  <c r="J60"/>
  <c r="C95" i="2" l="1"/>
  <c r="D95" s="1"/>
  <c r="E95" s="1"/>
  <c r="F95" s="1"/>
  <c r="G95" s="1"/>
  <c r="A96" s="1"/>
  <c r="B95"/>
  <c r="E60" i="1"/>
  <c r="C96" i="2" l="1"/>
  <c r="D96" s="1"/>
  <c r="E96" s="1"/>
  <c r="F96" s="1"/>
  <c r="G96" s="1"/>
  <c r="A97" s="1"/>
  <c r="B96"/>
  <c r="F60" i="1"/>
  <c r="H60" s="1"/>
  <c r="I60" s="1"/>
  <c r="A61" s="1"/>
  <c r="C97" i="2" l="1"/>
  <c r="D97" s="1"/>
  <c r="E97" s="1"/>
  <c r="F97" s="1"/>
  <c r="G97" s="1"/>
  <c r="A98" s="1"/>
  <c r="B97"/>
  <c r="C61" i="1"/>
  <c r="D61" s="1"/>
  <c r="B61"/>
  <c r="J61"/>
  <c r="C98" i="2" l="1"/>
  <c r="D98" s="1"/>
  <c r="E98" s="1"/>
  <c r="F98" s="1"/>
  <c r="G98" s="1"/>
  <c r="A99" s="1"/>
  <c r="B98"/>
  <c r="E61" i="1"/>
  <c r="K61"/>
  <c r="L61" s="1"/>
  <c r="C99" i="2" l="1"/>
  <c r="D99" s="1"/>
  <c r="E99" s="1"/>
  <c r="F99" s="1"/>
  <c r="G99" s="1"/>
  <c r="A100" s="1"/>
  <c r="B99"/>
  <c r="F61" i="1"/>
  <c r="H61"/>
  <c r="I61" s="1"/>
  <c r="A62" s="1"/>
  <c r="C100" i="2" l="1"/>
  <c r="D100" s="1"/>
  <c r="E100" s="1"/>
  <c r="F100" s="1"/>
  <c r="G100" s="1"/>
  <c r="A101" s="1"/>
  <c r="B100"/>
  <c r="C62" i="1"/>
  <c r="D62"/>
  <c r="K62" s="1"/>
  <c r="L62" s="1"/>
  <c r="B62"/>
  <c r="J62"/>
  <c r="C101" i="2" l="1"/>
  <c r="D101" s="1"/>
  <c r="E101" s="1"/>
  <c r="F101" s="1"/>
  <c r="G101" s="1"/>
  <c r="A102" s="1"/>
  <c r="B101"/>
  <c r="E62" i="1"/>
  <c r="C102" i="2" l="1"/>
  <c r="D102" s="1"/>
  <c r="E102" s="1"/>
  <c r="F102" s="1"/>
  <c r="G102" s="1"/>
  <c r="A103" s="1"/>
  <c r="B102"/>
  <c r="F62" i="1"/>
  <c r="H62" s="1"/>
  <c r="I62" s="1"/>
  <c r="A63" s="1"/>
  <c r="C103" i="2" l="1"/>
  <c r="D103" s="1"/>
  <c r="E103" s="1"/>
  <c r="F103" s="1"/>
  <c r="G103" s="1"/>
  <c r="A104" s="1"/>
  <c r="B103"/>
  <c r="C63" i="1"/>
  <c r="D63" s="1"/>
  <c r="B63"/>
  <c r="J63"/>
  <c r="C104" i="2" l="1"/>
  <c r="D104" s="1"/>
  <c r="E104" s="1"/>
  <c r="F104" s="1"/>
  <c r="G104" s="1"/>
  <c r="A105" s="1"/>
  <c r="B104"/>
  <c r="E63" i="1"/>
  <c r="K63"/>
  <c r="L63" s="1"/>
  <c r="C105" i="2" l="1"/>
  <c r="D105" s="1"/>
  <c r="E105" s="1"/>
  <c r="F105" s="1"/>
  <c r="G105" s="1"/>
  <c r="A106" s="1"/>
  <c r="B105"/>
  <c r="F63" i="1"/>
  <c r="H63"/>
  <c r="I63" s="1"/>
  <c r="A64" s="1"/>
  <c r="C106" i="2" l="1"/>
  <c r="D106" s="1"/>
  <c r="E106" s="1"/>
  <c r="F106" s="1"/>
  <c r="G106" s="1"/>
  <c r="A107" s="1"/>
  <c r="B106"/>
  <c r="C64" i="1"/>
  <c r="D64"/>
  <c r="K64" s="1"/>
  <c r="L64" s="1"/>
  <c r="B64"/>
  <c r="J64"/>
  <c r="C107" i="2" l="1"/>
  <c r="D107" s="1"/>
  <c r="E107" s="1"/>
  <c r="F107" s="1"/>
  <c r="G107" s="1"/>
  <c r="A108" s="1"/>
  <c r="B107"/>
  <c r="E64" i="1"/>
  <c r="C108" i="2" l="1"/>
  <c r="D108" s="1"/>
  <c r="E108" s="1"/>
  <c r="F108" s="1"/>
  <c r="G108" s="1"/>
  <c r="A109" s="1"/>
  <c r="B108"/>
  <c r="F64" i="1"/>
  <c r="H64" s="1"/>
  <c r="I64" s="1"/>
  <c r="A65" s="1"/>
  <c r="C109" i="2" l="1"/>
  <c r="D109" s="1"/>
  <c r="E109" s="1"/>
  <c r="F109" s="1"/>
  <c r="G109" s="1"/>
  <c r="A110" s="1"/>
  <c r="B109"/>
  <c r="C65" i="1"/>
  <c r="D65" s="1"/>
  <c r="B65"/>
  <c r="J65"/>
  <c r="C110" i="2" l="1"/>
  <c r="D110" s="1"/>
  <c r="E110" s="1"/>
  <c r="F110" s="1"/>
  <c r="G110" s="1"/>
  <c r="A111" s="1"/>
  <c r="B110"/>
  <c r="E65" i="1"/>
  <c r="K65"/>
  <c r="L65" s="1"/>
  <c r="C111" i="2" l="1"/>
  <c r="D111" s="1"/>
  <c r="E111" s="1"/>
  <c r="F111" s="1"/>
  <c r="G111" s="1"/>
  <c r="A112" s="1"/>
  <c r="B111"/>
  <c r="F65" i="1"/>
  <c r="H65"/>
  <c r="I65" s="1"/>
  <c r="A66" s="1"/>
  <c r="C112" i="2" l="1"/>
  <c r="D112" s="1"/>
  <c r="E112" s="1"/>
  <c r="F112" s="1"/>
  <c r="G112" s="1"/>
  <c r="A113" s="1"/>
  <c r="B112"/>
  <c r="C66" i="1"/>
  <c r="D66"/>
  <c r="K66" s="1"/>
  <c r="L66" s="1"/>
  <c r="B66"/>
  <c r="J66"/>
  <c r="C113" i="2" l="1"/>
  <c r="D113" s="1"/>
  <c r="E113" s="1"/>
  <c r="F113" s="1"/>
  <c r="G113" s="1"/>
  <c r="A114" s="1"/>
  <c r="B113"/>
  <c r="E66" i="1"/>
  <c r="C114" i="2" l="1"/>
  <c r="D114" s="1"/>
  <c r="E114" s="1"/>
  <c r="F114" s="1"/>
  <c r="G114" s="1"/>
  <c r="A115" s="1"/>
  <c r="B114"/>
  <c r="F66" i="1"/>
  <c r="H66" s="1"/>
  <c r="I66" s="1"/>
  <c r="A67" s="1"/>
  <c r="C115" i="2" l="1"/>
  <c r="D115" s="1"/>
  <c r="E115" s="1"/>
  <c r="F115" s="1"/>
  <c r="G115" s="1"/>
  <c r="A116" s="1"/>
  <c r="B115"/>
  <c r="C67" i="1"/>
  <c r="D67" s="1"/>
  <c r="B67"/>
  <c r="J67"/>
  <c r="C116" i="2" l="1"/>
  <c r="D116" s="1"/>
  <c r="E116" s="1"/>
  <c r="F116" s="1"/>
  <c r="G116" s="1"/>
  <c r="A117" s="1"/>
  <c r="B116"/>
  <c r="E67" i="1"/>
  <c r="K67"/>
  <c r="L67" s="1"/>
  <c r="C117" i="2" l="1"/>
  <c r="D117" s="1"/>
  <c r="E117" s="1"/>
  <c r="F117" s="1"/>
  <c r="G117" s="1"/>
  <c r="A118" s="1"/>
  <c r="B117"/>
  <c r="F67" i="1"/>
  <c r="H67"/>
  <c r="I67" s="1"/>
  <c r="A68" s="1"/>
  <c r="C118" i="2" l="1"/>
  <c r="D118" s="1"/>
  <c r="E118" s="1"/>
  <c r="F118" s="1"/>
  <c r="G118" s="1"/>
  <c r="A119" s="1"/>
  <c r="B118"/>
  <c r="C68" i="1"/>
  <c r="D68"/>
  <c r="K68" s="1"/>
  <c r="L68" s="1"/>
  <c r="B68"/>
  <c r="J68"/>
  <c r="C119" i="2" l="1"/>
  <c r="D119" s="1"/>
  <c r="E119" s="1"/>
  <c r="F119" s="1"/>
  <c r="G119" s="1"/>
  <c r="A120" s="1"/>
  <c r="B119"/>
  <c r="E68" i="1"/>
  <c r="C120" i="2" l="1"/>
  <c r="D120" s="1"/>
  <c r="E120" s="1"/>
  <c r="F120" s="1"/>
  <c r="G120" s="1"/>
  <c r="A121" s="1"/>
  <c r="B120"/>
  <c r="F68" i="1"/>
  <c r="H68" s="1"/>
  <c r="I68" s="1"/>
  <c r="A69" s="1"/>
  <c r="C121" i="2" l="1"/>
  <c r="D121" s="1"/>
  <c r="E121" s="1"/>
  <c r="F121" s="1"/>
  <c r="G121" s="1"/>
  <c r="A122" s="1"/>
  <c r="B121"/>
  <c r="C69" i="1"/>
  <c r="D69" s="1"/>
  <c r="B69"/>
  <c r="J69"/>
  <c r="C122" i="2" l="1"/>
  <c r="D122" s="1"/>
  <c r="E122" s="1"/>
  <c r="F122" s="1"/>
  <c r="G122" s="1"/>
  <c r="A123" s="1"/>
  <c r="B122"/>
  <c r="E69" i="1"/>
  <c r="K69"/>
  <c r="L69" s="1"/>
  <c r="C123" i="2" l="1"/>
  <c r="D123" s="1"/>
  <c r="E123" s="1"/>
  <c r="F123" s="1"/>
  <c r="G123" s="1"/>
  <c r="A124" s="1"/>
  <c r="B123"/>
  <c r="F69" i="1"/>
  <c r="H69"/>
  <c r="I69" s="1"/>
  <c r="A70" s="1"/>
  <c r="C124" i="2" l="1"/>
  <c r="D124" s="1"/>
  <c r="E124" s="1"/>
  <c r="F124" s="1"/>
  <c r="G124" s="1"/>
  <c r="A125" s="1"/>
  <c r="B124"/>
  <c r="C70" i="1"/>
  <c r="D70"/>
  <c r="K70" s="1"/>
  <c r="L70" s="1"/>
  <c r="B70"/>
  <c r="J70"/>
  <c r="C125" i="2" l="1"/>
  <c r="D125" s="1"/>
  <c r="E125" s="1"/>
  <c r="F125" s="1"/>
  <c r="G125" s="1"/>
  <c r="A126" s="1"/>
  <c r="B125"/>
  <c r="E70" i="1"/>
  <c r="C126" i="2" l="1"/>
  <c r="D126" s="1"/>
  <c r="E126" s="1"/>
  <c r="F126" s="1"/>
  <c r="G126" s="1"/>
  <c r="A127" s="1"/>
  <c r="B126"/>
  <c r="F70" i="1"/>
  <c r="H70" s="1"/>
  <c r="I70" s="1"/>
  <c r="A71" s="1"/>
  <c r="C127" i="2" l="1"/>
  <c r="D127" s="1"/>
  <c r="E127" s="1"/>
  <c r="F127" s="1"/>
  <c r="G127" s="1"/>
  <c r="A128" s="1"/>
  <c r="B127"/>
  <c r="C71" i="1"/>
  <c r="D71" s="1"/>
  <c r="B71"/>
  <c r="J71"/>
  <c r="C128" i="2" l="1"/>
  <c r="D128" s="1"/>
  <c r="E128" s="1"/>
  <c r="F128" s="1"/>
  <c r="G128" s="1"/>
  <c r="A129" s="1"/>
  <c r="B128"/>
  <c r="E71" i="1"/>
  <c r="K71"/>
  <c r="L71" s="1"/>
  <c r="C129" i="2" l="1"/>
  <c r="D129" s="1"/>
  <c r="E129" s="1"/>
  <c r="F129" s="1"/>
  <c r="G129" s="1"/>
  <c r="A130" s="1"/>
  <c r="B129"/>
  <c r="F71" i="1"/>
  <c r="H71"/>
  <c r="I71" s="1"/>
  <c r="A72" s="1"/>
  <c r="C130" i="2" l="1"/>
  <c r="D130" s="1"/>
  <c r="E130" s="1"/>
  <c r="F130" s="1"/>
  <c r="G130" s="1"/>
  <c r="A131" s="1"/>
  <c r="B130"/>
  <c r="C72" i="1"/>
  <c r="D72"/>
  <c r="K72" s="1"/>
  <c r="L72" s="1"/>
  <c r="B72"/>
  <c r="J72"/>
  <c r="C131" i="2" l="1"/>
  <c r="D131" s="1"/>
  <c r="E131" s="1"/>
  <c r="F131" s="1"/>
  <c r="G131" s="1"/>
  <c r="A132" s="1"/>
  <c r="B131"/>
  <c r="E72" i="1"/>
  <c r="C132" i="2" l="1"/>
  <c r="D132" s="1"/>
  <c r="E132" s="1"/>
  <c r="F132" s="1"/>
  <c r="G132" s="1"/>
  <c r="A133" s="1"/>
  <c r="B132"/>
  <c r="F72" i="1"/>
  <c r="H72" s="1"/>
  <c r="I72" s="1"/>
  <c r="A73" s="1"/>
  <c r="C133" i="2" l="1"/>
  <c r="D133" s="1"/>
  <c r="E133" s="1"/>
  <c r="F133" s="1"/>
  <c r="G133" s="1"/>
  <c r="A134" s="1"/>
  <c r="B133"/>
  <c r="C73" i="1"/>
  <c r="D73" s="1"/>
  <c r="B73"/>
  <c r="J73"/>
  <c r="C134" i="2" l="1"/>
  <c r="D134" s="1"/>
  <c r="E134" s="1"/>
  <c r="F134" s="1"/>
  <c r="G134" s="1"/>
  <c r="A135" s="1"/>
  <c r="B134"/>
  <c r="E73" i="1"/>
  <c r="K73"/>
  <c r="L73" s="1"/>
  <c r="C135" i="2" l="1"/>
  <c r="D135" s="1"/>
  <c r="E135" s="1"/>
  <c r="F135" s="1"/>
  <c r="G135" s="1"/>
  <c r="A136" s="1"/>
  <c r="B135"/>
  <c r="F73" i="1"/>
  <c r="H73"/>
  <c r="I73" s="1"/>
  <c r="A74" s="1"/>
  <c r="C136" i="2" l="1"/>
  <c r="D136" s="1"/>
  <c r="E136" s="1"/>
  <c r="F136" s="1"/>
  <c r="G136" s="1"/>
  <c r="A137" s="1"/>
  <c r="B136"/>
  <c r="C74" i="1"/>
  <c r="D74"/>
  <c r="K74" s="1"/>
  <c r="L74" s="1"/>
  <c r="B74"/>
  <c r="J74"/>
  <c r="C137" i="2" l="1"/>
  <c r="D137" s="1"/>
  <c r="E137" s="1"/>
  <c r="F137" s="1"/>
  <c r="G137" s="1"/>
  <c r="A138" s="1"/>
  <c r="B137"/>
  <c r="E74" i="1"/>
  <c r="C138" i="2" l="1"/>
  <c r="D138" s="1"/>
  <c r="E138" s="1"/>
  <c r="F138" s="1"/>
  <c r="G138" s="1"/>
  <c r="A139" s="1"/>
  <c r="B138"/>
  <c r="F74" i="1"/>
  <c r="H74" s="1"/>
  <c r="I74" s="1"/>
  <c r="A75" s="1"/>
  <c r="C139" i="2" l="1"/>
  <c r="D139" s="1"/>
  <c r="E139" s="1"/>
  <c r="F139" s="1"/>
  <c r="G139" s="1"/>
  <c r="A140" s="1"/>
  <c r="B139"/>
  <c r="C75" i="1"/>
  <c r="D75" s="1"/>
  <c r="B75"/>
  <c r="J75"/>
  <c r="C140" i="2" l="1"/>
  <c r="D140" s="1"/>
  <c r="E140" s="1"/>
  <c r="F140" s="1"/>
  <c r="G140" s="1"/>
  <c r="A141" s="1"/>
  <c r="B140"/>
  <c r="E75" i="1"/>
  <c r="K75"/>
  <c r="L75" s="1"/>
  <c r="C141" i="2" l="1"/>
  <c r="D141" s="1"/>
  <c r="E141" s="1"/>
  <c r="F141" s="1"/>
  <c r="G141" s="1"/>
  <c r="A142" s="1"/>
  <c r="B141"/>
  <c r="F75" i="1"/>
  <c r="H75"/>
  <c r="I75" s="1"/>
  <c r="A76" s="1"/>
  <c r="C142" i="2" l="1"/>
  <c r="D142" s="1"/>
  <c r="E142" s="1"/>
  <c r="F142" s="1"/>
  <c r="G142" s="1"/>
  <c r="A143" s="1"/>
  <c r="B142"/>
  <c r="C76" i="1"/>
  <c r="D76"/>
  <c r="K76" s="1"/>
  <c r="L76" s="1"/>
  <c r="B76"/>
  <c r="J76"/>
  <c r="C143" i="2" l="1"/>
  <c r="D143" s="1"/>
  <c r="E143" s="1"/>
  <c r="F143" s="1"/>
  <c r="G143" s="1"/>
  <c r="A144" s="1"/>
  <c r="B143"/>
  <c r="E76" i="1"/>
  <c r="C144" i="2" l="1"/>
  <c r="D144" s="1"/>
  <c r="E144" s="1"/>
  <c r="F144" s="1"/>
  <c r="G144" s="1"/>
  <c r="A145" s="1"/>
  <c r="B144"/>
  <c r="F76" i="1"/>
  <c r="H76" s="1"/>
  <c r="I76" s="1"/>
  <c r="A77" s="1"/>
  <c r="C145" i="2" l="1"/>
  <c r="D145" s="1"/>
  <c r="E145" s="1"/>
  <c r="F145" s="1"/>
  <c r="G145" s="1"/>
  <c r="A146" s="1"/>
  <c r="B145"/>
  <c r="C77" i="1"/>
  <c r="D77" s="1"/>
  <c r="B77"/>
  <c r="J77"/>
  <c r="C146" i="2" l="1"/>
  <c r="D146" s="1"/>
  <c r="E146" s="1"/>
  <c r="F146" s="1"/>
  <c r="G146" s="1"/>
  <c r="A147" s="1"/>
  <c r="B146"/>
  <c r="E77" i="1"/>
  <c r="K77"/>
  <c r="L77" s="1"/>
  <c r="C147" i="2" l="1"/>
  <c r="D147" s="1"/>
  <c r="E147" s="1"/>
  <c r="F147" s="1"/>
  <c r="G147" s="1"/>
  <c r="A148" s="1"/>
  <c r="B147"/>
  <c r="F77" i="1"/>
  <c r="H77"/>
  <c r="I77" s="1"/>
  <c r="A78" s="1"/>
  <c r="C148" i="2" l="1"/>
  <c r="D148" s="1"/>
  <c r="E148" s="1"/>
  <c r="F148" s="1"/>
  <c r="G148" s="1"/>
  <c r="A149" s="1"/>
  <c r="B148"/>
  <c r="C78" i="1"/>
  <c r="D78"/>
  <c r="K78" s="1"/>
  <c r="L78" s="1"/>
  <c r="B78"/>
  <c r="J78"/>
  <c r="C149" i="2" l="1"/>
  <c r="D149" s="1"/>
  <c r="E149" s="1"/>
  <c r="F149" s="1"/>
  <c r="G149" s="1"/>
  <c r="A150" s="1"/>
  <c r="B149"/>
  <c r="E78" i="1"/>
  <c r="C150" i="2" l="1"/>
  <c r="D150" s="1"/>
  <c r="E150" s="1"/>
  <c r="F150" s="1"/>
  <c r="G150" s="1"/>
  <c r="A151" s="1"/>
  <c r="B150"/>
  <c r="F78" i="1"/>
  <c r="H78" s="1"/>
  <c r="I78" s="1"/>
  <c r="A79" s="1"/>
  <c r="C151" i="2" l="1"/>
  <c r="D151" s="1"/>
  <c r="E151" s="1"/>
  <c r="F151" s="1"/>
  <c r="G151" s="1"/>
  <c r="A152" s="1"/>
  <c r="B151"/>
  <c r="C79" i="1"/>
  <c r="D79" s="1"/>
  <c r="B79"/>
  <c r="J79"/>
  <c r="C152" i="2" l="1"/>
  <c r="D152" s="1"/>
  <c r="E152" s="1"/>
  <c r="F152" s="1"/>
  <c r="G152" s="1"/>
  <c r="A153" s="1"/>
  <c r="B152"/>
  <c r="E79" i="1"/>
  <c r="K79"/>
  <c r="L79" s="1"/>
  <c r="C153" i="2" l="1"/>
  <c r="D153" s="1"/>
  <c r="E153" s="1"/>
  <c r="F153" s="1"/>
  <c r="G153" s="1"/>
  <c r="A154" s="1"/>
  <c r="B153"/>
  <c r="F79" i="1"/>
  <c r="H79"/>
  <c r="I79" s="1"/>
  <c r="A80" s="1"/>
  <c r="C154" i="2" l="1"/>
  <c r="D154" s="1"/>
  <c r="E154" s="1"/>
  <c r="F154" s="1"/>
  <c r="G154" s="1"/>
  <c r="A155" s="1"/>
  <c r="B154"/>
  <c r="C80" i="1"/>
  <c r="D80"/>
  <c r="K80" s="1"/>
  <c r="L80" s="1"/>
  <c r="B80"/>
  <c r="J80"/>
  <c r="C155" i="2" l="1"/>
  <c r="D155" s="1"/>
  <c r="E155" s="1"/>
  <c r="F155" s="1"/>
  <c r="G155" s="1"/>
  <c r="A156" s="1"/>
  <c r="B155"/>
  <c r="E80" i="1"/>
  <c r="C156" i="2" l="1"/>
  <c r="D156" s="1"/>
  <c r="E156" s="1"/>
  <c r="F156" s="1"/>
  <c r="G156" s="1"/>
  <c r="A157" s="1"/>
  <c r="B156"/>
  <c r="F80" i="1"/>
  <c r="H80" s="1"/>
  <c r="I80" s="1"/>
  <c r="A81" s="1"/>
  <c r="C157" i="2" l="1"/>
  <c r="D157" s="1"/>
  <c r="E157" s="1"/>
  <c r="F157" s="1"/>
  <c r="G157" s="1"/>
  <c r="A158" s="1"/>
  <c r="B157"/>
  <c r="C81" i="1"/>
  <c r="D81" s="1"/>
  <c r="B81"/>
  <c r="J81"/>
  <c r="C158" i="2" l="1"/>
  <c r="D158" s="1"/>
  <c r="E158" s="1"/>
  <c r="F158" s="1"/>
  <c r="G158" s="1"/>
  <c r="A159" s="1"/>
  <c r="B158"/>
  <c r="E81" i="1"/>
  <c r="K81"/>
  <c r="L81" s="1"/>
  <c r="C159" i="2" l="1"/>
  <c r="D159" s="1"/>
  <c r="E159" s="1"/>
  <c r="F159" s="1"/>
  <c r="G159" s="1"/>
  <c r="A160" s="1"/>
  <c r="B159"/>
  <c r="F81" i="1"/>
  <c r="H81"/>
  <c r="I81" s="1"/>
  <c r="A82" s="1"/>
  <c r="C160" i="2" l="1"/>
  <c r="D160" s="1"/>
  <c r="E160" s="1"/>
  <c r="F160" s="1"/>
  <c r="G160" s="1"/>
  <c r="A161" s="1"/>
  <c r="B160"/>
  <c r="C82" i="1"/>
  <c r="D82"/>
  <c r="K82" s="1"/>
  <c r="L82" s="1"/>
  <c r="B82"/>
  <c r="J82"/>
  <c r="C161" i="2" l="1"/>
  <c r="D161" s="1"/>
  <c r="E161" s="1"/>
  <c r="F161" s="1"/>
  <c r="G161" s="1"/>
  <c r="A162" s="1"/>
  <c r="B161"/>
  <c r="E82" i="1"/>
  <c r="C162" i="2" l="1"/>
  <c r="D162" s="1"/>
  <c r="E162" s="1"/>
  <c r="F162" s="1"/>
  <c r="G162" s="1"/>
  <c r="A163" s="1"/>
  <c r="B162"/>
  <c r="F82" i="1"/>
  <c r="H82" s="1"/>
  <c r="I82" s="1"/>
  <c r="A83" s="1"/>
  <c r="C163" i="2" l="1"/>
  <c r="D163" s="1"/>
  <c r="E163" s="1"/>
  <c r="F163" s="1"/>
  <c r="G163" s="1"/>
  <c r="A164" s="1"/>
  <c r="B163"/>
  <c r="C83" i="1"/>
  <c r="D83" s="1"/>
  <c r="B83"/>
  <c r="J83"/>
  <c r="C164" i="2" l="1"/>
  <c r="D164" s="1"/>
  <c r="E164" s="1"/>
  <c r="F164" s="1"/>
  <c r="G164" s="1"/>
  <c r="A165" s="1"/>
  <c r="B164"/>
  <c r="E83" i="1"/>
  <c r="K83"/>
  <c r="L83" s="1"/>
  <c r="C165" i="2" l="1"/>
  <c r="D165" s="1"/>
  <c r="E165" s="1"/>
  <c r="F165" s="1"/>
  <c r="G165" s="1"/>
  <c r="A166" s="1"/>
  <c r="B165"/>
  <c r="F83" i="1"/>
  <c r="H83"/>
  <c r="I83" s="1"/>
  <c r="A84" s="1"/>
  <c r="C166" i="2" l="1"/>
  <c r="D166" s="1"/>
  <c r="E166" s="1"/>
  <c r="F166" s="1"/>
  <c r="G166" s="1"/>
  <c r="A167" s="1"/>
  <c r="B166"/>
  <c r="C84" i="1"/>
  <c r="D84"/>
  <c r="K84" s="1"/>
  <c r="L84" s="1"/>
  <c r="B84"/>
  <c r="J84"/>
  <c r="C167" i="2" l="1"/>
  <c r="D167" s="1"/>
  <c r="E167" s="1"/>
  <c r="F167" s="1"/>
  <c r="G167" s="1"/>
  <c r="A168" s="1"/>
  <c r="B167"/>
  <c r="E84" i="1"/>
  <c r="C168" i="2" l="1"/>
  <c r="D168" s="1"/>
  <c r="E168" s="1"/>
  <c r="F168" s="1"/>
  <c r="G168" s="1"/>
  <c r="A169" s="1"/>
  <c r="B168"/>
  <c r="F84" i="1"/>
  <c r="H84" s="1"/>
  <c r="I84" s="1"/>
  <c r="A85" s="1"/>
  <c r="C169" i="2" l="1"/>
  <c r="D169" s="1"/>
  <c r="E169" s="1"/>
  <c r="F169" s="1"/>
  <c r="G169" s="1"/>
  <c r="A170" s="1"/>
  <c r="B169"/>
  <c r="C85" i="1"/>
  <c r="D85" s="1"/>
  <c r="B85"/>
  <c r="J85"/>
  <c r="C170" i="2" l="1"/>
  <c r="D170" s="1"/>
  <c r="E170" s="1"/>
  <c r="F170" s="1"/>
  <c r="G170" s="1"/>
  <c r="A171" s="1"/>
  <c r="B170"/>
  <c r="E85" i="1"/>
  <c r="K85"/>
  <c r="L85" s="1"/>
  <c r="C171" i="2" l="1"/>
  <c r="D171" s="1"/>
  <c r="E171" s="1"/>
  <c r="F171" s="1"/>
  <c r="G171" s="1"/>
  <c r="A172" s="1"/>
  <c r="B171"/>
  <c r="F85" i="1"/>
  <c r="H85"/>
  <c r="I85" s="1"/>
  <c r="A86" s="1"/>
  <c r="C172" i="2" l="1"/>
  <c r="D172" s="1"/>
  <c r="E172" s="1"/>
  <c r="F172" s="1"/>
  <c r="G172" s="1"/>
  <c r="A173" s="1"/>
  <c r="B172"/>
  <c r="C86" i="1"/>
  <c r="D86"/>
  <c r="K86" s="1"/>
  <c r="L86" s="1"/>
  <c r="B86"/>
  <c r="J86"/>
  <c r="C173" i="2" l="1"/>
  <c r="D173" s="1"/>
  <c r="E173" s="1"/>
  <c r="F173" s="1"/>
  <c r="G173" s="1"/>
  <c r="A174" s="1"/>
  <c r="B173"/>
  <c r="E86" i="1"/>
  <c r="C174" i="2" l="1"/>
  <c r="D174" s="1"/>
  <c r="E174" s="1"/>
  <c r="F174" s="1"/>
  <c r="G174" s="1"/>
  <c r="A175" s="1"/>
  <c r="B174"/>
  <c r="F86" i="1"/>
  <c r="H86" s="1"/>
  <c r="I86" s="1"/>
  <c r="A87" s="1"/>
  <c r="C175" i="2" l="1"/>
  <c r="D175" s="1"/>
  <c r="E175" s="1"/>
  <c r="F175" s="1"/>
  <c r="G175" s="1"/>
  <c r="A176" s="1"/>
  <c r="B175"/>
  <c r="C87" i="1"/>
  <c r="D87" s="1"/>
  <c r="B87"/>
  <c r="J87"/>
  <c r="C176" i="2" l="1"/>
  <c r="D176" s="1"/>
  <c r="E176" s="1"/>
  <c r="F176" s="1"/>
  <c r="G176" s="1"/>
  <c r="A177" s="1"/>
  <c r="B176"/>
  <c r="E87" i="1"/>
  <c r="K87"/>
  <c r="L87" s="1"/>
  <c r="C177" i="2" l="1"/>
  <c r="D177" s="1"/>
  <c r="E177" s="1"/>
  <c r="F177" s="1"/>
  <c r="G177" s="1"/>
  <c r="A178" s="1"/>
  <c r="B177"/>
  <c r="F87" i="1"/>
  <c r="H87"/>
  <c r="I87" s="1"/>
  <c r="A88" s="1"/>
  <c r="C178" i="2" l="1"/>
  <c r="D178" s="1"/>
  <c r="E178" s="1"/>
  <c r="F178" s="1"/>
  <c r="G178" s="1"/>
  <c r="A179" s="1"/>
  <c r="B178"/>
  <c r="C88" i="1"/>
  <c r="D88"/>
  <c r="K88" s="1"/>
  <c r="L88" s="1"/>
  <c r="B88"/>
  <c r="J88"/>
  <c r="C179" i="2" l="1"/>
  <c r="D179" s="1"/>
  <c r="E179" s="1"/>
  <c r="F179" s="1"/>
  <c r="G179" s="1"/>
  <c r="A180" s="1"/>
  <c r="B179"/>
  <c r="E88" i="1"/>
  <c r="C180" i="2" l="1"/>
  <c r="D180" s="1"/>
  <c r="E180" s="1"/>
  <c r="F180" s="1"/>
  <c r="G180" s="1"/>
  <c r="A181" s="1"/>
  <c r="B180"/>
  <c r="F88" i="1"/>
  <c r="H88" s="1"/>
  <c r="I88" s="1"/>
  <c r="A89" s="1"/>
  <c r="C181" i="2" l="1"/>
  <c r="D181" s="1"/>
  <c r="E181" s="1"/>
  <c r="F181" s="1"/>
  <c r="G181" s="1"/>
  <c r="A182" s="1"/>
  <c r="B181"/>
  <c r="C89" i="1"/>
  <c r="D89" s="1"/>
  <c r="B89"/>
  <c r="J89"/>
  <c r="C182" i="2" l="1"/>
  <c r="D182" s="1"/>
  <c r="E182" s="1"/>
  <c r="F182" s="1"/>
  <c r="G182" s="1"/>
  <c r="A183" s="1"/>
  <c r="B182"/>
  <c r="E89" i="1"/>
  <c r="K89"/>
  <c r="L89" s="1"/>
  <c r="C183" i="2" l="1"/>
  <c r="D183" s="1"/>
  <c r="E183" s="1"/>
  <c r="F183" s="1"/>
  <c r="G183" s="1"/>
  <c r="A184" s="1"/>
  <c r="B183"/>
  <c r="F89" i="1"/>
  <c r="H89"/>
  <c r="I89" s="1"/>
  <c r="A90" s="1"/>
  <c r="C184" i="2" l="1"/>
  <c r="E184"/>
  <c r="G184"/>
  <c r="A185" s="1"/>
  <c r="D184"/>
  <c r="F184"/>
  <c r="B184"/>
  <c r="C90" i="1"/>
  <c r="D90" s="1"/>
  <c r="B90"/>
  <c r="H6" s="1"/>
  <c r="J90"/>
  <c r="H7" l="1"/>
  <c r="K90"/>
  <c r="L90" s="1"/>
  <c r="C185" i="2"/>
  <c r="E185"/>
  <c r="G185"/>
  <c r="A186" s="1"/>
  <c r="D185"/>
  <c r="F185"/>
  <c r="B185"/>
  <c r="E90" i="1"/>
  <c r="F90" l="1"/>
  <c r="H90" s="1"/>
  <c r="C186" i="2"/>
  <c r="E186"/>
  <c r="G186"/>
  <c r="A187" s="1"/>
  <c r="D186"/>
  <c r="F186"/>
  <c r="B186"/>
  <c r="H8" i="1" l="1"/>
  <c r="I90"/>
  <c r="C187" i="2"/>
  <c r="E187"/>
  <c r="G187"/>
  <c r="A188" s="1"/>
  <c r="D187"/>
  <c r="F187"/>
  <c r="B187"/>
  <c r="C188" l="1"/>
  <c r="E188"/>
  <c r="G188"/>
  <c r="A189" s="1"/>
  <c r="D188"/>
  <c r="F188"/>
  <c r="B188"/>
  <c r="A91" i="1"/>
  <c r="H9"/>
  <c r="C91" l="1"/>
  <c r="D91" s="1"/>
  <c r="B91"/>
  <c r="J91"/>
  <c r="C189" i="2"/>
  <c r="E189"/>
  <c r="G189"/>
  <c r="A190" s="1"/>
  <c r="D189"/>
  <c r="F189"/>
  <c r="B189"/>
  <c r="K91" i="1" l="1"/>
  <c r="L91" s="1"/>
  <c r="E91"/>
  <c r="C190" i="2"/>
  <c r="E190"/>
  <c r="G190"/>
  <c r="A191" s="1"/>
  <c r="D190"/>
  <c r="F190"/>
  <c r="B190"/>
  <c r="C191" l="1"/>
  <c r="E191"/>
  <c r="G191"/>
  <c r="A192" s="1"/>
  <c r="D191"/>
  <c r="F191"/>
  <c r="B191"/>
  <c r="F91" i="1"/>
  <c r="H91" s="1"/>
  <c r="I91" s="1"/>
  <c r="A92" s="1"/>
  <c r="C92" l="1"/>
  <c r="D92" s="1"/>
  <c r="B92"/>
  <c r="J92"/>
  <c r="C192" i="2"/>
  <c r="E192"/>
  <c r="G192"/>
  <c r="A193" s="1"/>
  <c r="D192"/>
  <c r="F192"/>
  <c r="B192"/>
  <c r="E92" i="1" l="1"/>
  <c r="K92"/>
  <c r="L92" s="1"/>
  <c r="F92"/>
  <c r="H92" s="1"/>
  <c r="I92" s="1"/>
  <c r="A93" s="1"/>
  <c r="C193" i="2"/>
  <c r="E193"/>
  <c r="G193"/>
  <c r="A194" s="1"/>
  <c r="D193"/>
  <c r="F193"/>
  <c r="B193"/>
  <c r="D93" i="1" l="1"/>
  <c r="K93" s="1"/>
  <c r="L93" s="1"/>
  <c r="C93"/>
  <c r="E93"/>
  <c r="F93" s="1"/>
  <c r="B93"/>
  <c r="J93"/>
  <c r="C194" i="2"/>
  <c r="E194"/>
  <c r="G194"/>
  <c r="A195" s="1"/>
  <c r="D194"/>
  <c r="F194"/>
  <c r="B194"/>
  <c r="C195" l="1"/>
  <c r="E195"/>
  <c r="G195"/>
  <c r="A196" s="1"/>
  <c r="D195"/>
  <c r="F195"/>
  <c r="B195"/>
  <c r="H93" i="1"/>
  <c r="I93" s="1"/>
  <c r="A94" s="1"/>
  <c r="C94" l="1"/>
  <c r="D94"/>
  <c r="E94" s="1"/>
  <c r="B94"/>
  <c r="J94"/>
  <c r="C196" i="2"/>
  <c r="E196"/>
  <c r="G196"/>
  <c r="A197" s="1"/>
  <c r="D196"/>
  <c r="F196"/>
  <c r="B196"/>
  <c r="K94" i="1" l="1"/>
  <c r="L94" s="1"/>
  <c r="F94"/>
  <c r="H94" s="1"/>
  <c r="I94" s="1"/>
  <c r="A95" s="1"/>
  <c r="C197" i="2"/>
  <c r="E197"/>
  <c r="G197"/>
  <c r="A198" s="1"/>
  <c r="D197"/>
  <c r="F197"/>
  <c r="B197"/>
  <c r="C95" i="1" l="1"/>
  <c r="D95" s="1"/>
  <c r="B95"/>
  <c r="J95"/>
  <c r="C198" i="2"/>
  <c r="E198"/>
  <c r="G198"/>
  <c r="A199" s="1"/>
  <c r="D198"/>
  <c r="F198"/>
  <c r="B198"/>
  <c r="K95" i="1" l="1"/>
  <c r="L95" s="1"/>
  <c r="E95"/>
  <c r="C199" i="2"/>
  <c r="E199"/>
  <c r="G199"/>
  <c r="A200" s="1"/>
  <c r="D199"/>
  <c r="F199"/>
  <c r="B199"/>
  <c r="C200" l="1"/>
  <c r="E200"/>
  <c r="G200"/>
  <c r="A201" s="1"/>
  <c r="D200"/>
  <c r="F200"/>
  <c r="B200"/>
  <c r="F95" i="1"/>
  <c r="H95" s="1"/>
  <c r="I95" s="1"/>
  <c r="A96" s="1"/>
  <c r="C96" l="1"/>
  <c r="D96"/>
  <c r="E96" s="1"/>
  <c r="B96"/>
  <c r="J96"/>
  <c r="K96"/>
  <c r="L96" s="1"/>
  <c r="C201" i="2"/>
  <c r="E201"/>
  <c r="G201"/>
  <c r="A202" s="1"/>
  <c r="D201"/>
  <c r="F201"/>
  <c r="B201"/>
  <c r="F96" i="1" l="1"/>
  <c r="H96" s="1"/>
  <c r="I96" s="1"/>
  <c r="A97" s="1"/>
  <c r="C202" i="2"/>
  <c r="E202"/>
  <c r="G202"/>
  <c r="A203" s="1"/>
  <c r="D202"/>
  <c r="F202"/>
  <c r="B202"/>
  <c r="C97" i="1" l="1"/>
  <c r="D97" s="1"/>
  <c r="B97"/>
  <c r="J97"/>
  <c r="C203" i="2"/>
  <c r="E203"/>
  <c r="G203"/>
  <c r="A204" s="1"/>
  <c r="D203"/>
  <c r="F203"/>
  <c r="B203"/>
  <c r="E97" i="1" l="1"/>
  <c r="K97"/>
  <c r="L97" s="1"/>
  <c r="C204" i="2"/>
  <c r="E204"/>
  <c r="G204"/>
  <c r="A205" s="1"/>
  <c r="D204"/>
  <c r="F204"/>
  <c r="B204"/>
  <c r="C205" l="1"/>
  <c r="E205"/>
  <c r="G205"/>
  <c r="A206" s="1"/>
  <c r="D205"/>
  <c r="F205"/>
  <c r="B205"/>
  <c r="F97" i="1"/>
  <c r="H97" s="1"/>
  <c r="I97" s="1"/>
  <c r="A98" s="1"/>
  <c r="C98" l="1"/>
  <c r="D98" s="1"/>
  <c r="B98"/>
  <c r="J98"/>
  <c r="C206" i="2"/>
  <c r="E206"/>
  <c r="G206"/>
  <c r="A207" s="1"/>
  <c r="D206"/>
  <c r="F206"/>
  <c r="B206"/>
  <c r="E98" i="1" l="1"/>
  <c r="K98"/>
  <c r="L98" s="1"/>
  <c r="F98"/>
  <c r="H98" s="1"/>
  <c r="I98" s="1"/>
  <c r="A99" s="1"/>
  <c r="C207" i="2"/>
  <c r="E207"/>
  <c r="G207"/>
  <c r="A208" s="1"/>
  <c r="D207"/>
  <c r="F207"/>
  <c r="B207"/>
  <c r="C99" i="1" l="1"/>
  <c r="D99" s="1"/>
  <c r="B99"/>
  <c r="J99"/>
  <c r="C208" i="2"/>
  <c r="E208"/>
  <c r="G208"/>
  <c r="A209" s="1"/>
  <c r="D208"/>
  <c r="F208"/>
  <c r="B208"/>
  <c r="E99" i="1" l="1"/>
  <c r="K99"/>
  <c r="L99" s="1"/>
  <c r="C209" i="2"/>
  <c r="E209"/>
  <c r="G209"/>
  <c r="A210" s="1"/>
  <c r="D209"/>
  <c r="F209"/>
  <c r="B209"/>
  <c r="C210" l="1"/>
  <c r="E210"/>
  <c r="G210"/>
  <c r="A211" s="1"/>
  <c r="D210"/>
  <c r="F210"/>
  <c r="B210"/>
  <c r="F99" i="1"/>
  <c r="H99" s="1"/>
  <c r="I99" s="1"/>
  <c r="A100" s="1"/>
  <c r="C100" l="1"/>
  <c r="D100" s="1"/>
  <c r="B100"/>
  <c r="J100"/>
  <c r="C211" i="2"/>
  <c r="E211"/>
  <c r="G211"/>
  <c r="A212" s="1"/>
  <c r="D211"/>
  <c r="F211"/>
  <c r="B211"/>
  <c r="E100" i="1" l="1"/>
  <c r="K100"/>
  <c r="L100" s="1"/>
  <c r="F100"/>
  <c r="H100" s="1"/>
  <c r="I100" s="1"/>
  <c r="A101" s="1"/>
  <c r="C212" i="2"/>
  <c r="E212"/>
  <c r="G212"/>
  <c r="A213" s="1"/>
  <c r="D212"/>
  <c r="F212"/>
  <c r="B212"/>
  <c r="C101" i="1" l="1"/>
  <c r="D101" s="1"/>
  <c r="B101"/>
  <c r="J101"/>
  <c r="C213" i="2"/>
  <c r="E213"/>
  <c r="G213"/>
  <c r="A214" s="1"/>
  <c r="D213"/>
  <c r="F213"/>
  <c r="B213"/>
  <c r="E101" i="1" l="1"/>
  <c r="K101"/>
  <c r="L101" s="1"/>
  <c r="C214" i="2"/>
  <c r="E214"/>
  <c r="G214"/>
  <c r="A215" s="1"/>
  <c r="D214"/>
  <c r="F214"/>
  <c r="B214"/>
  <c r="C215" l="1"/>
  <c r="E215"/>
  <c r="G215"/>
  <c r="A216" s="1"/>
  <c r="D215"/>
  <c r="F215"/>
  <c r="B215"/>
  <c r="F101" i="1"/>
  <c r="H101" s="1"/>
  <c r="I101" s="1"/>
  <c r="A102" s="1"/>
  <c r="C102" l="1"/>
  <c r="D102" s="1"/>
  <c r="B102"/>
  <c r="J102"/>
  <c r="C216" i="2"/>
  <c r="E216"/>
  <c r="G216"/>
  <c r="A217" s="1"/>
  <c r="D216"/>
  <c r="F216"/>
  <c r="B216"/>
  <c r="E102" i="1" l="1"/>
  <c r="K102"/>
  <c r="L102" s="1"/>
  <c r="F102"/>
  <c r="H102" s="1"/>
  <c r="I102" s="1"/>
  <c r="A103" s="1"/>
  <c r="C217" i="2"/>
  <c r="E217"/>
  <c r="G217"/>
  <c r="A218" s="1"/>
  <c r="D217"/>
  <c r="F217"/>
  <c r="B217"/>
  <c r="C103" i="1" l="1"/>
  <c r="D103" s="1"/>
  <c r="B103"/>
  <c r="J103"/>
  <c r="C218" i="2"/>
  <c r="E218"/>
  <c r="G218"/>
  <c r="A219" s="1"/>
  <c r="D218"/>
  <c r="F218"/>
  <c r="B218"/>
  <c r="E103" i="1" l="1"/>
  <c r="K103"/>
  <c r="L103" s="1"/>
  <c r="C219" i="2"/>
  <c r="E219"/>
  <c r="G219"/>
  <c r="A220" s="1"/>
  <c r="D219"/>
  <c r="F219"/>
  <c r="B219"/>
  <c r="C220" l="1"/>
  <c r="E220"/>
  <c r="G220"/>
  <c r="A221" s="1"/>
  <c r="D220"/>
  <c r="F220"/>
  <c r="B220"/>
  <c r="F103" i="1"/>
  <c r="H103" s="1"/>
  <c r="I103" s="1"/>
  <c r="A104" s="1"/>
  <c r="C104" l="1"/>
  <c r="D104" s="1"/>
  <c r="B104"/>
  <c r="J104"/>
  <c r="C221" i="2"/>
  <c r="E221"/>
  <c r="G221"/>
  <c r="A222" s="1"/>
  <c r="D221"/>
  <c r="F221"/>
  <c r="B221"/>
  <c r="E104" i="1" l="1"/>
  <c r="K104"/>
  <c r="L104" s="1"/>
  <c r="F104"/>
  <c r="H104" s="1"/>
  <c r="I104" s="1"/>
  <c r="A105" s="1"/>
  <c r="C222" i="2"/>
  <c r="E222"/>
  <c r="G222"/>
  <c r="A223" s="1"/>
  <c r="D222"/>
  <c r="F222"/>
  <c r="B222"/>
  <c r="C105" i="1" l="1"/>
  <c r="D105" s="1"/>
  <c r="B105"/>
  <c r="J105"/>
  <c r="C223" i="2"/>
  <c r="E223"/>
  <c r="G223"/>
  <c r="A224" s="1"/>
  <c r="D223"/>
  <c r="F223"/>
  <c r="B223"/>
  <c r="K105" i="1" l="1"/>
  <c r="L105" s="1"/>
  <c r="E105"/>
  <c r="C224" i="2"/>
  <c r="E224"/>
  <c r="G224"/>
  <c r="A225" s="1"/>
  <c r="D224"/>
  <c r="F224"/>
  <c r="B224"/>
  <c r="C225" l="1"/>
  <c r="E225"/>
  <c r="G225"/>
  <c r="A226" s="1"/>
  <c r="D225"/>
  <c r="F225"/>
  <c r="B225"/>
  <c r="F105" i="1"/>
  <c r="H105" s="1"/>
  <c r="I105" s="1"/>
  <c r="A106" s="1"/>
  <c r="C106" l="1"/>
  <c r="D106" s="1"/>
  <c r="B106"/>
  <c r="J106"/>
  <c r="C226" i="2"/>
  <c r="E226"/>
  <c r="G226"/>
  <c r="A227" s="1"/>
  <c r="D226"/>
  <c r="F226"/>
  <c r="B226"/>
  <c r="E106" i="1" l="1"/>
  <c r="K106"/>
  <c r="L106" s="1"/>
  <c r="F106"/>
  <c r="H106" s="1"/>
  <c r="I106" s="1"/>
  <c r="A107" s="1"/>
  <c r="C227" i="2"/>
  <c r="E227"/>
  <c r="G227"/>
  <c r="A228" s="1"/>
  <c r="D227"/>
  <c r="F227"/>
  <c r="B227"/>
  <c r="C107" i="1" l="1"/>
  <c r="D107" s="1"/>
  <c r="B107"/>
  <c r="J107"/>
  <c r="C228" i="2"/>
  <c r="E228"/>
  <c r="G228"/>
  <c r="A229" s="1"/>
  <c r="D228"/>
  <c r="F228"/>
  <c r="B228"/>
  <c r="K107" i="1" l="1"/>
  <c r="L107" s="1"/>
  <c r="E107"/>
  <c r="C229" i="2"/>
  <c r="E229"/>
  <c r="G229"/>
  <c r="A230" s="1"/>
  <c r="D229"/>
  <c r="F229"/>
  <c r="B229"/>
  <c r="C230" l="1"/>
  <c r="E230"/>
  <c r="G230"/>
  <c r="A231" s="1"/>
  <c r="D230"/>
  <c r="F230"/>
  <c r="B230"/>
  <c r="F107" i="1"/>
  <c r="H107" s="1"/>
  <c r="I107" s="1"/>
  <c r="A108" s="1"/>
  <c r="C108" l="1"/>
  <c r="D108" s="1"/>
  <c r="B108"/>
  <c r="J108"/>
  <c r="C231" i="2"/>
  <c r="E231"/>
  <c r="G231"/>
  <c r="A232" s="1"/>
  <c r="D231"/>
  <c r="F231"/>
  <c r="B231"/>
  <c r="E108" i="1" l="1"/>
  <c r="K108"/>
  <c r="L108" s="1"/>
  <c r="F108"/>
  <c r="H108" s="1"/>
  <c r="I108" s="1"/>
  <c r="A109" s="1"/>
  <c r="C232" i="2"/>
  <c r="E232"/>
  <c r="G232"/>
  <c r="A233" s="1"/>
  <c r="D232"/>
  <c r="F232"/>
  <c r="B232"/>
  <c r="C109" i="1" l="1"/>
  <c r="D109" s="1"/>
  <c r="B109"/>
  <c r="J109"/>
  <c r="C233" i="2"/>
  <c r="E233"/>
  <c r="G233"/>
  <c r="A234" s="1"/>
  <c r="D233"/>
  <c r="F233"/>
  <c r="B233"/>
  <c r="K109" i="1" l="1"/>
  <c r="L109" s="1"/>
  <c r="E109"/>
  <c r="C234" i="2"/>
  <c r="E234"/>
  <c r="G234"/>
  <c r="A235" s="1"/>
  <c r="D234"/>
  <c r="F234"/>
  <c r="B234"/>
  <c r="C235" l="1"/>
  <c r="E235"/>
  <c r="G235"/>
  <c r="A236" s="1"/>
  <c r="D235"/>
  <c r="F235"/>
  <c r="B235"/>
  <c r="F109" i="1"/>
  <c r="H109" s="1"/>
  <c r="I109" s="1"/>
  <c r="A110" s="1"/>
  <c r="C110" l="1"/>
  <c r="D110" s="1"/>
  <c r="B110"/>
  <c r="J110"/>
  <c r="C236" i="2"/>
  <c r="E236"/>
  <c r="G236"/>
  <c r="A237" s="1"/>
  <c r="D236"/>
  <c r="F236"/>
  <c r="B236"/>
  <c r="E110" i="1" l="1"/>
  <c r="K110"/>
  <c r="L110" s="1"/>
  <c r="F110"/>
  <c r="H110" s="1"/>
  <c r="I110" s="1"/>
  <c r="A111" s="1"/>
  <c r="C237" i="2"/>
  <c r="E237"/>
  <c r="G237"/>
  <c r="A238" s="1"/>
  <c r="D237"/>
  <c r="F237"/>
  <c r="B237"/>
  <c r="C111" i="1" l="1"/>
  <c r="D111" s="1"/>
  <c r="B111"/>
  <c r="J111"/>
  <c r="C238" i="2"/>
  <c r="E238"/>
  <c r="G238"/>
  <c r="A239" s="1"/>
  <c r="D238"/>
  <c r="F238"/>
  <c r="B238"/>
  <c r="K111" i="1" l="1"/>
  <c r="L111" s="1"/>
  <c r="E111"/>
  <c r="C239" i="2"/>
  <c r="E239"/>
  <c r="G239"/>
  <c r="A240" s="1"/>
  <c r="D239"/>
  <c r="F239"/>
  <c r="B239"/>
  <c r="C240" l="1"/>
  <c r="E240"/>
  <c r="G240"/>
  <c r="A241" s="1"/>
  <c r="D240"/>
  <c r="F240"/>
  <c r="B240"/>
  <c r="F111" i="1"/>
  <c r="H111" s="1"/>
  <c r="I111" s="1"/>
  <c r="A112" s="1"/>
  <c r="C112" l="1"/>
  <c r="D112" s="1"/>
  <c r="B112"/>
  <c r="J112"/>
  <c r="C241" i="2"/>
  <c r="E241"/>
  <c r="G241"/>
  <c r="A242" s="1"/>
  <c r="D241"/>
  <c r="F241"/>
  <c r="B241"/>
  <c r="E112" i="1" l="1"/>
  <c r="K112"/>
  <c r="L112" s="1"/>
  <c r="F112"/>
  <c r="H112" s="1"/>
  <c r="I112" s="1"/>
  <c r="A113" s="1"/>
  <c r="C242" i="2"/>
  <c r="E242"/>
  <c r="G242"/>
  <c r="A243" s="1"/>
  <c r="D242"/>
  <c r="F242"/>
  <c r="B242"/>
  <c r="C113" i="1" l="1"/>
  <c r="D113" s="1"/>
  <c r="B113"/>
  <c r="J113"/>
  <c r="C243" i="2"/>
  <c r="E243"/>
  <c r="G243"/>
  <c r="A244" s="1"/>
  <c r="D243"/>
  <c r="F243"/>
  <c r="B243"/>
  <c r="K113" i="1" l="1"/>
  <c r="L113" s="1"/>
  <c r="E113"/>
  <c r="C244" i="2"/>
  <c r="E244"/>
  <c r="G244"/>
  <c r="A245" s="1"/>
  <c r="D244"/>
  <c r="F244"/>
  <c r="B244"/>
  <c r="C245" l="1"/>
  <c r="E245"/>
  <c r="G245"/>
  <c r="A246" s="1"/>
  <c r="D245"/>
  <c r="F245"/>
  <c r="B245"/>
  <c r="F113" i="1"/>
  <c r="H113" s="1"/>
  <c r="I113" s="1"/>
  <c r="A114" s="1"/>
  <c r="C114" l="1"/>
  <c r="D114" s="1"/>
  <c r="B114"/>
  <c r="J114"/>
  <c r="C246" i="2"/>
  <c r="E246"/>
  <c r="G246"/>
  <c r="A247" s="1"/>
  <c r="D246"/>
  <c r="F246"/>
  <c r="B246"/>
  <c r="E114" i="1" l="1"/>
  <c r="K114"/>
  <c r="L114" s="1"/>
  <c r="F114"/>
  <c r="H114" s="1"/>
  <c r="I114" s="1"/>
  <c r="A115" s="1"/>
  <c r="C247" i="2"/>
  <c r="E247"/>
  <c r="G247"/>
  <c r="A248" s="1"/>
  <c r="D247"/>
  <c r="F247"/>
  <c r="B247"/>
  <c r="C115" i="1" l="1"/>
  <c r="D115" s="1"/>
  <c r="B115"/>
  <c r="J115"/>
  <c r="C248" i="2"/>
  <c r="E248"/>
  <c r="G248"/>
  <c r="A249" s="1"/>
  <c r="D248"/>
  <c r="F248"/>
  <c r="B248"/>
  <c r="K115" i="1" l="1"/>
  <c r="L115" s="1"/>
  <c r="E115"/>
  <c r="C249" i="2"/>
  <c r="E249"/>
  <c r="G249"/>
  <c r="A250" s="1"/>
  <c r="D249"/>
  <c r="F249"/>
  <c r="B249"/>
  <c r="C250" l="1"/>
  <c r="E250"/>
  <c r="G250"/>
  <c r="A251" s="1"/>
  <c r="D250"/>
  <c r="F250"/>
  <c r="B250"/>
  <c r="F115" i="1"/>
  <c r="H115" s="1"/>
  <c r="I115" s="1"/>
  <c r="A116" s="1"/>
  <c r="C116" l="1"/>
  <c r="D116" s="1"/>
  <c r="B116"/>
  <c r="J116"/>
  <c r="C251" i="2"/>
  <c r="E251"/>
  <c r="G251"/>
  <c r="A252" s="1"/>
  <c r="D251"/>
  <c r="F251"/>
  <c r="B251"/>
  <c r="E116" i="1" l="1"/>
  <c r="K116"/>
  <c r="L116" s="1"/>
  <c r="F116"/>
  <c r="H116" s="1"/>
  <c r="I116" s="1"/>
  <c r="A117" s="1"/>
  <c r="C252" i="2"/>
  <c r="E252"/>
  <c r="G252"/>
  <c r="A253" s="1"/>
  <c r="D252"/>
  <c r="F252"/>
  <c r="B252"/>
  <c r="C117" i="1" l="1"/>
  <c r="D117" s="1"/>
  <c r="B117"/>
  <c r="J117"/>
  <c r="C253" i="2"/>
  <c r="E253"/>
  <c r="G253"/>
  <c r="A254" s="1"/>
  <c r="D253"/>
  <c r="F253"/>
  <c r="B253"/>
  <c r="K117" i="1" l="1"/>
  <c r="L117" s="1"/>
  <c r="E117"/>
  <c r="C254" i="2"/>
  <c r="E254"/>
  <c r="G254"/>
  <c r="A255" s="1"/>
  <c r="D254"/>
  <c r="F254"/>
  <c r="B254"/>
  <c r="C255" l="1"/>
  <c r="E255"/>
  <c r="G255"/>
  <c r="A256" s="1"/>
  <c r="D255"/>
  <c r="F255"/>
  <c r="B255"/>
  <c r="F117" i="1"/>
  <c r="H117" s="1"/>
  <c r="I117" s="1"/>
  <c r="A118" s="1"/>
  <c r="C118" l="1"/>
  <c r="D118" s="1"/>
  <c r="B118"/>
  <c r="J118"/>
  <c r="C256" i="2"/>
  <c r="E256"/>
  <c r="G256"/>
  <c r="A257" s="1"/>
  <c r="D256"/>
  <c r="F256"/>
  <c r="B256"/>
  <c r="E118" i="1" l="1"/>
  <c r="K118"/>
  <c r="L118" s="1"/>
  <c r="F118"/>
  <c r="H118" s="1"/>
  <c r="I118" s="1"/>
  <c r="A119" s="1"/>
  <c r="C257" i="2"/>
  <c r="E257"/>
  <c r="G257"/>
  <c r="A258" s="1"/>
  <c r="D257"/>
  <c r="F257"/>
  <c r="B257"/>
  <c r="C119" i="1" l="1"/>
  <c r="D119" s="1"/>
  <c r="B119"/>
  <c r="J119"/>
  <c r="C258" i="2"/>
  <c r="E258"/>
  <c r="G258"/>
  <c r="A259" s="1"/>
  <c r="D258"/>
  <c r="F258"/>
  <c r="B258"/>
  <c r="K119" i="1" l="1"/>
  <c r="L119" s="1"/>
  <c r="E119"/>
  <c r="C259" i="2"/>
  <c r="E259"/>
  <c r="G259"/>
  <c r="A260" s="1"/>
  <c r="D259"/>
  <c r="F259"/>
  <c r="B259"/>
  <c r="C260" l="1"/>
  <c r="E260"/>
  <c r="G260"/>
  <c r="A261" s="1"/>
  <c r="D260"/>
  <c r="F260"/>
  <c r="B260"/>
  <c r="F119" i="1"/>
  <c r="H119" s="1"/>
  <c r="I119" s="1"/>
  <c r="A120" s="1"/>
  <c r="C120" l="1"/>
  <c r="D120"/>
  <c r="E120" s="1"/>
  <c r="B120"/>
  <c r="J120"/>
  <c r="K120"/>
  <c r="L120"/>
  <c r="C261" i="2"/>
  <c r="E261"/>
  <c r="G261"/>
  <c r="A262" s="1"/>
  <c r="D261"/>
  <c r="F261"/>
  <c r="B261"/>
  <c r="F120" i="1" l="1"/>
  <c r="H120" s="1"/>
  <c r="I120" s="1"/>
  <c r="A121" s="1"/>
  <c r="C262" i="2"/>
  <c r="E262"/>
  <c r="G262"/>
  <c r="A263" s="1"/>
  <c r="D262"/>
  <c r="F262"/>
  <c r="B262"/>
  <c r="C121" i="1" l="1"/>
  <c r="D121" s="1"/>
  <c r="B121"/>
  <c r="J121"/>
  <c r="C263" i="2"/>
  <c r="E263"/>
  <c r="G263"/>
  <c r="A264" s="1"/>
  <c r="D263"/>
  <c r="F263"/>
  <c r="B263"/>
  <c r="K121" i="1" l="1"/>
  <c r="L121" s="1"/>
  <c r="E121"/>
  <c r="C264" i="2"/>
  <c r="E264"/>
  <c r="G264"/>
  <c r="A265" s="1"/>
  <c r="D264"/>
  <c r="F264"/>
  <c r="B264"/>
  <c r="C265" l="1"/>
  <c r="E265"/>
  <c r="G265"/>
  <c r="A266" s="1"/>
  <c r="D265"/>
  <c r="F265"/>
  <c r="B265"/>
  <c r="F121" i="1"/>
  <c r="H121" s="1"/>
  <c r="I121" s="1"/>
  <c r="A122" s="1"/>
  <c r="C122" l="1"/>
  <c r="D122" s="1"/>
  <c r="B122"/>
  <c r="J122"/>
  <c r="C266" i="2"/>
  <c r="E266"/>
  <c r="G266"/>
  <c r="A267" s="1"/>
  <c r="D266"/>
  <c r="F266"/>
  <c r="B266"/>
  <c r="E122" i="1" l="1"/>
  <c r="K122"/>
  <c r="L122" s="1"/>
  <c r="F122"/>
  <c r="H122" s="1"/>
  <c r="I122" s="1"/>
  <c r="A123" s="1"/>
  <c r="C267" i="2"/>
  <c r="E267"/>
  <c r="G267"/>
  <c r="A268" s="1"/>
  <c r="D267"/>
  <c r="F267"/>
  <c r="B267"/>
  <c r="C123" i="1" l="1"/>
  <c r="D123" s="1"/>
  <c r="B123"/>
  <c r="J123"/>
  <c r="C268" i="2"/>
  <c r="E268"/>
  <c r="G268"/>
  <c r="A269" s="1"/>
  <c r="D268"/>
  <c r="F268"/>
  <c r="B268"/>
  <c r="K123" i="1" l="1"/>
  <c r="L123" s="1"/>
  <c r="E123"/>
  <c r="C269" i="2"/>
  <c r="E269"/>
  <c r="G269"/>
  <c r="A270" s="1"/>
  <c r="D269"/>
  <c r="F269"/>
  <c r="B269"/>
  <c r="C270" l="1"/>
  <c r="E270"/>
  <c r="G270"/>
  <c r="A271" s="1"/>
  <c r="D270"/>
  <c r="F270"/>
  <c r="B270"/>
  <c r="F123" i="1"/>
  <c r="H123" s="1"/>
  <c r="I123" s="1"/>
  <c r="A124" s="1"/>
  <c r="C124" l="1"/>
  <c r="D124"/>
  <c r="E124" s="1"/>
  <c r="B124"/>
  <c r="J124"/>
  <c r="C271" i="2"/>
  <c r="E271"/>
  <c r="G271"/>
  <c r="A272" s="1"/>
  <c r="D271"/>
  <c r="F271"/>
  <c r="B271"/>
  <c r="K124" i="1" l="1"/>
  <c r="L124" s="1"/>
  <c r="F124"/>
  <c r="H124" s="1"/>
  <c r="I124" s="1"/>
  <c r="A125" s="1"/>
  <c r="C272" i="2"/>
  <c r="E272"/>
  <c r="G272"/>
  <c r="A273" s="1"/>
  <c r="D272"/>
  <c r="F272"/>
  <c r="B272"/>
  <c r="C125" i="1" l="1"/>
  <c r="D125" s="1"/>
  <c r="B125"/>
  <c r="J125"/>
  <c r="C273" i="2"/>
  <c r="E273"/>
  <c r="G273"/>
  <c r="A274" s="1"/>
  <c r="D273"/>
  <c r="F273"/>
  <c r="B273"/>
  <c r="K125" i="1" l="1"/>
  <c r="L125" s="1"/>
  <c r="E125"/>
  <c r="C274" i="2"/>
  <c r="E274"/>
  <c r="G274"/>
  <c r="A275" s="1"/>
  <c r="D274"/>
  <c r="F274"/>
  <c r="B274"/>
  <c r="C275" l="1"/>
  <c r="E275"/>
  <c r="G275"/>
  <c r="A276" s="1"/>
  <c r="D275"/>
  <c r="F275"/>
  <c r="B275"/>
  <c r="F125" i="1"/>
  <c r="H125" s="1"/>
  <c r="I125" s="1"/>
  <c r="A126" s="1"/>
  <c r="C126" l="1"/>
  <c r="D126" s="1"/>
  <c r="B126"/>
  <c r="J126"/>
  <c r="C276" i="2"/>
  <c r="E276"/>
  <c r="G276"/>
  <c r="A277" s="1"/>
  <c r="D276"/>
  <c r="F276"/>
  <c r="B276"/>
  <c r="E126" i="1" l="1"/>
  <c r="F126" s="1"/>
  <c r="H126" s="1"/>
  <c r="I126" s="1"/>
  <c r="A127" s="1"/>
  <c r="K126"/>
  <c r="L126" s="1"/>
  <c r="C277" i="2"/>
  <c r="E277"/>
  <c r="G277"/>
  <c r="A278" s="1"/>
  <c r="D277"/>
  <c r="F277"/>
  <c r="B277"/>
  <c r="C127" i="1" l="1"/>
  <c r="D127" s="1"/>
  <c r="B127"/>
  <c r="J127"/>
  <c r="C278" i="2"/>
  <c r="E278"/>
  <c r="G278"/>
  <c r="A279" s="1"/>
  <c r="D278"/>
  <c r="F278"/>
  <c r="B278"/>
  <c r="K127" i="1" l="1"/>
  <c r="L127" s="1"/>
  <c r="E127"/>
  <c r="C279" i="2"/>
  <c r="E279"/>
  <c r="G279"/>
  <c r="A280" s="1"/>
  <c r="D279"/>
  <c r="F279"/>
  <c r="B279"/>
  <c r="C280" l="1"/>
  <c r="E280"/>
  <c r="G280"/>
  <c r="A281" s="1"/>
  <c r="D280"/>
  <c r="F280"/>
  <c r="B280"/>
  <c r="F127" i="1"/>
  <c r="H127" s="1"/>
  <c r="I127" s="1"/>
  <c r="A128" s="1"/>
  <c r="C128" l="1"/>
  <c r="D128" s="1"/>
  <c r="B128"/>
  <c r="J128"/>
  <c r="C281" i="2"/>
  <c r="E281"/>
  <c r="G281"/>
  <c r="A282" s="1"/>
  <c r="D281"/>
  <c r="F281"/>
  <c r="B281"/>
  <c r="E128" i="1" l="1"/>
  <c r="K128"/>
  <c r="L128" s="1"/>
  <c r="F128"/>
  <c r="H128" s="1"/>
  <c r="I128" s="1"/>
  <c r="A129" s="1"/>
  <c r="C282" i="2"/>
  <c r="E282"/>
  <c r="G282"/>
  <c r="A283" s="1"/>
  <c r="D282"/>
  <c r="F282"/>
  <c r="B282"/>
  <c r="C129" i="1" l="1"/>
  <c r="D129" s="1"/>
  <c r="B129"/>
  <c r="J129"/>
  <c r="C283" i="2"/>
  <c r="E283"/>
  <c r="G283"/>
  <c r="A284" s="1"/>
  <c r="D283"/>
  <c r="F283"/>
  <c r="B283"/>
  <c r="K129" i="1" l="1"/>
  <c r="L129" s="1"/>
  <c r="E129"/>
  <c r="C284" i="2"/>
  <c r="E284"/>
  <c r="G284"/>
  <c r="A285" s="1"/>
  <c r="D284"/>
  <c r="F284"/>
  <c r="B284"/>
  <c r="C285" l="1"/>
  <c r="E285"/>
  <c r="G285"/>
  <c r="A286" s="1"/>
  <c r="D285"/>
  <c r="F285"/>
  <c r="B285"/>
  <c r="F129" i="1"/>
  <c r="H129" s="1"/>
  <c r="I129" s="1"/>
  <c r="A130" s="1"/>
  <c r="C130" l="1"/>
  <c r="D130" s="1"/>
  <c r="B130"/>
  <c r="J130"/>
  <c r="C286" i="2"/>
  <c r="E286"/>
  <c r="G286"/>
  <c r="A287" s="1"/>
  <c r="D286"/>
  <c r="F286"/>
  <c r="B286"/>
  <c r="E130" i="1" l="1"/>
  <c r="K130"/>
  <c r="L130" s="1"/>
  <c r="F130"/>
  <c r="H130" s="1"/>
  <c r="I130" s="1"/>
  <c r="A131" s="1"/>
  <c r="C287" i="2"/>
  <c r="E287"/>
  <c r="G287"/>
  <c r="A288" s="1"/>
  <c r="D287"/>
  <c r="F287"/>
  <c r="B287"/>
  <c r="C131" i="1" l="1"/>
  <c r="D131" s="1"/>
  <c r="B131"/>
  <c r="J131"/>
  <c r="C288" i="2"/>
  <c r="E288"/>
  <c r="G288"/>
  <c r="A289" s="1"/>
  <c r="D288"/>
  <c r="F288"/>
  <c r="B288"/>
  <c r="K131" i="1" l="1"/>
  <c r="L131" s="1"/>
  <c r="E131"/>
  <c r="C289" i="2"/>
  <c r="E289"/>
  <c r="G289"/>
  <c r="A290" s="1"/>
  <c r="D289"/>
  <c r="F289"/>
  <c r="B289"/>
  <c r="C290" l="1"/>
  <c r="E290"/>
  <c r="G290"/>
  <c r="A291" s="1"/>
  <c r="D290"/>
  <c r="F290"/>
  <c r="B290"/>
  <c r="F131" i="1"/>
  <c r="H131" s="1"/>
  <c r="I131" s="1"/>
  <c r="A132" s="1"/>
  <c r="C132" l="1"/>
  <c r="D132" s="1"/>
  <c r="B132"/>
  <c r="J132"/>
  <c r="C291" i="2"/>
  <c r="E291"/>
  <c r="G291"/>
  <c r="A292" s="1"/>
  <c r="D291"/>
  <c r="F291"/>
  <c r="B291"/>
  <c r="E132" i="1" l="1"/>
  <c r="K132"/>
  <c r="L132" s="1"/>
  <c r="F132"/>
  <c r="H132" s="1"/>
  <c r="I132" s="1"/>
  <c r="A133" s="1"/>
  <c r="C292" i="2"/>
  <c r="E292"/>
  <c r="G292"/>
  <c r="A293" s="1"/>
  <c r="D292"/>
  <c r="F292"/>
  <c r="B292"/>
  <c r="C133" i="1" l="1"/>
  <c r="D133" s="1"/>
  <c r="B133"/>
  <c r="J133"/>
  <c r="C293" i="2"/>
  <c r="E293"/>
  <c r="G293"/>
  <c r="A294" s="1"/>
  <c r="D293"/>
  <c r="F293"/>
  <c r="B293"/>
  <c r="K133" i="1" l="1"/>
  <c r="L133" s="1"/>
  <c r="E133"/>
  <c r="C294" i="2"/>
  <c r="E294"/>
  <c r="G294"/>
  <c r="A295" s="1"/>
  <c r="D294"/>
  <c r="F294"/>
  <c r="B294"/>
  <c r="C295" l="1"/>
  <c r="E295"/>
  <c r="G295"/>
  <c r="A296" s="1"/>
  <c r="D295"/>
  <c r="F295"/>
  <c r="B295"/>
  <c r="F133" i="1"/>
  <c r="H133" s="1"/>
  <c r="I133" s="1"/>
  <c r="A134" s="1"/>
  <c r="C134" l="1"/>
  <c r="D134" s="1"/>
  <c r="B134"/>
  <c r="J134"/>
  <c r="C296" i="2"/>
  <c r="E296"/>
  <c r="G296"/>
  <c r="A297" s="1"/>
  <c r="D296"/>
  <c r="F296"/>
  <c r="B296"/>
  <c r="E134" i="1" l="1"/>
  <c r="K134"/>
  <c r="L134" s="1"/>
  <c r="F134"/>
  <c r="H134" s="1"/>
  <c r="I134" s="1"/>
  <c r="A135" s="1"/>
  <c r="C297" i="2"/>
  <c r="E297"/>
  <c r="G297"/>
  <c r="A298" s="1"/>
  <c r="D297"/>
  <c r="F297"/>
  <c r="B297"/>
  <c r="C135" i="1" l="1"/>
  <c r="D135" s="1"/>
  <c r="B135"/>
  <c r="J135"/>
  <c r="C298" i="2"/>
  <c r="E298"/>
  <c r="G298"/>
  <c r="A299" s="1"/>
  <c r="D298"/>
  <c r="F298"/>
  <c r="B298"/>
  <c r="K135" i="1" l="1"/>
  <c r="L135" s="1"/>
  <c r="E135"/>
  <c r="C299" i="2"/>
  <c r="E299"/>
  <c r="G299"/>
  <c r="A300" s="1"/>
  <c r="D299"/>
  <c r="F299"/>
  <c r="B299"/>
  <c r="C300" l="1"/>
  <c r="E300"/>
  <c r="G300"/>
  <c r="A301" s="1"/>
  <c r="D300"/>
  <c r="F300"/>
  <c r="B300"/>
  <c r="F135" i="1"/>
  <c r="H135" s="1"/>
  <c r="I135" s="1"/>
  <c r="A136" s="1"/>
  <c r="C136" l="1"/>
  <c r="D136" s="1"/>
  <c r="B136"/>
  <c r="J136"/>
  <c r="C301" i="2"/>
  <c r="E301"/>
  <c r="G301"/>
  <c r="A302" s="1"/>
  <c r="D301"/>
  <c r="F301"/>
  <c r="B301"/>
  <c r="E136" i="1" l="1"/>
  <c r="K136"/>
  <c r="L136" s="1"/>
  <c r="F136"/>
  <c r="H136" s="1"/>
  <c r="I136" s="1"/>
  <c r="A137" s="1"/>
  <c r="C302" i="2"/>
  <c r="E302"/>
  <c r="G302"/>
  <c r="A303" s="1"/>
  <c r="D302"/>
  <c r="F302"/>
  <c r="B302"/>
  <c r="C137" i="1" l="1"/>
  <c r="D137" s="1"/>
  <c r="B137"/>
  <c r="J137"/>
  <c r="C303" i="2"/>
  <c r="E303"/>
  <c r="G303"/>
  <c r="A304" s="1"/>
  <c r="D303"/>
  <c r="F303"/>
  <c r="B303"/>
  <c r="K137" i="1" l="1"/>
  <c r="L137" s="1"/>
  <c r="E137"/>
  <c r="C304" i="2"/>
  <c r="E304"/>
  <c r="G304"/>
  <c r="A305" s="1"/>
  <c r="D304"/>
  <c r="F304"/>
  <c r="B304"/>
  <c r="C305" l="1"/>
  <c r="E305"/>
  <c r="G305"/>
  <c r="A306" s="1"/>
  <c r="D305"/>
  <c r="F305"/>
  <c r="B305"/>
  <c r="F137" i="1"/>
  <c r="H137" s="1"/>
  <c r="I137" s="1"/>
  <c r="A138" s="1"/>
  <c r="C138" l="1"/>
  <c r="D138" s="1"/>
  <c r="B138"/>
  <c r="J138"/>
  <c r="C306" i="2"/>
  <c r="E306"/>
  <c r="G306"/>
  <c r="A307" s="1"/>
  <c r="D306"/>
  <c r="F306"/>
  <c r="B306"/>
  <c r="E138" i="1" l="1"/>
  <c r="K138"/>
  <c r="L138" s="1"/>
  <c r="F138"/>
  <c r="H138" s="1"/>
  <c r="I138" s="1"/>
  <c r="A139" s="1"/>
  <c r="C307" i="2"/>
  <c r="E307"/>
  <c r="G307"/>
  <c r="A308" s="1"/>
  <c r="D307"/>
  <c r="F307"/>
  <c r="B307"/>
  <c r="C139" i="1" l="1"/>
  <c r="D139" s="1"/>
  <c r="B139"/>
  <c r="J139"/>
  <c r="C308" i="2"/>
  <c r="E308"/>
  <c r="G308"/>
  <c r="A309" s="1"/>
  <c r="D308"/>
  <c r="F308"/>
  <c r="B308"/>
  <c r="K139" i="1" l="1"/>
  <c r="L139" s="1"/>
  <c r="E139"/>
  <c r="C309" i="2"/>
  <c r="D309"/>
  <c r="F309"/>
  <c r="E309"/>
  <c r="G309"/>
  <c r="A310" s="1"/>
  <c r="B309"/>
  <c r="D310" l="1"/>
  <c r="F310"/>
  <c r="C310"/>
  <c r="G310"/>
  <c r="A311" s="1"/>
  <c r="E310"/>
  <c r="B310"/>
  <c r="F139" i="1"/>
  <c r="H139" s="1"/>
  <c r="I139" s="1"/>
  <c r="A140" s="1"/>
  <c r="C140" l="1"/>
  <c r="D140"/>
  <c r="E140" s="1"/>
  <c r="B140"/>
  <c r="J140"/>
  <c r="K140"/>
  <c r="L140"/>
  <c r="D311" i="2"/>
  <c r="F311"/>
  <c r="E311"/>
  <c r="C311"/>
  <c r="G311"/>
  <c r="A312" s="1"/>
  <c r="B311"/>
  <c r="F140" i="1" l="1"/>
  <c r="H140" s="1"/>
  <c r="I140" s="1"/>
  <c r="A141" s="1"/>
  <c r="D312" i="2"/>
  <c r="F312"/>
  <c r="C312"/>
  <c r="G312"/>
  <c r="A313" s="1"/>
  <c r="E312"/>
  <c r="B312"/>
  <c r="C141" i="1" l="1"/>
  <c r="D141" s="1"/>
  <c r="B141"/>
  <c r="J141"/>
  <c r="D313" i="2"/>
  <c r="F313"/>
  <c r="E313"/>
  <c r="C313"/>
  <c r="G313"/>
  <c r="A314" s="1"/>
  <c r="B313"/>
  <c r="K141" i="1" l="1"/>
  <c r="L141" s="1"/>
  <c r="E141"/>
  <c r="D314" i="2"/>
  <c r="F314"/>
  <c r="C314"/>
  <c r="G314"/>
  <c r="A315" s="1"/>
  <c r="E314"/>
  <c r="B314"/>
  <c r="D315" l="1"/>
  <c r="F315"/>
  <c r="E315"/>
  <c r="C315"/>
  <c r="G315"/>
  <c r="A316" s="1"/>
  <c r="B315"/>
  <c r="F141" i="1"/>
  <c r="H141" s="1"/>
  <c r="I141" s="1"/>
  <c r="A142" s="1"/>
  <c r="C142" l="1"/>
  <c r="D142" s="1"/>
  <c r="B142"/>
  <c r="J142"/>
  <c r="D316" i="2"/>
  <c r="F316"/>
  <c r="C316"/>
  <c r="G316"/>
  <c r="A317" s="1"/>
  <c r="E316"/>
  <c r="B316"/>
  <c r="E142" i="1" l="1"/>
  <c r="K142"/>
  <c r="L142" s="1"/>
  <c r="F142"/>
  <c r="H142" s="1"/>
  <c r="I142" s="1"/>
  <c r="A143" s="1"/>
  <c r="D317" i="2"/>
  <c r="F317"/>
  <c r="E317"/>
  <c r="C317"/>
  <c r="G317"/>
  <c r="A318" s="1"/>
  <c r="B317"/>
  <c r="C143" i="1" l="1"/>
  <c r="D143" s="1"/>
  <c r="B143"/>
  <c r="J143"/>
  <c r="D318" i="2"/>
  <c r="F318"/>
  <c r="C318"/>
  <c r="G318"/>
  <c r="A319" s="1"/>
  <c r="E318"/>
  <c r="B318"/>
  <c r="K143" i="1" l="1"/>
  <c r="L143" s="1"/>
  <c r="E143"/>
  <c r="D319" i="2"/>
  <c r="F319"/>
  <c r="E319"/>
  <c r="C319"/>
  <c r="G319"/>
  <c r="A320" s="1"/>
  <c r="B319"/>
  <c r="D320" l="1"/>
  <c r="F320"/>
  <c r="C320"/>
  <c r="G320"/>
  <c r="A321" s="1"/>
  <c r="E320"/>
  <c r="B320"/>
  <c r="F143" i="1"/>
  <c r="H143" s="1"/>
  <c r="I143" s="1"/>
  <c r="A144" s="1"/>
  <c r="C144" l="1"/>
  <c r="D144" s="1"/>
  <c r="B144"/>
  <c r="J144"/>
  <c r="D321" i="2"/>
  <c r="F321"/>
  <c r="E321"/>
  <c r="C321"/>
  <c r="G321"/>
  <c r="A322" s="1"/>
  <c r="B321"/>
  <c r="E144" i="1" l="1"/>
  <c r="K144"/>
  <c r="L144" s="1"/>
  <c r="F144"/>
  <c r="H144" s="1"/>
  <c r="I144" s="1"/>
  <c r="A145" s="1"/>
  <c r="D322" i="2"/>
  <c r="F322"/>
  <c r="C322"/>
  <c r="G322"/>
  <c r="A323" s="1"/>
  <c r="E322"/>
  <c r="B322"/>
  <c r="C145" i="1" l="1"/>
  <c r="D145" s="1"/>
  <c r="B145"/>
  <c r="J145"/>
  <c r="D323" i="2"/>
  <c r="F323"/>
  <c r="E323"/>
  <c r="C323"/>
  <c r="G323"/>
  <c r="A324" s="1"/>
  <c r="B323"/>
  <c r="K145" i="1" l="1"/>
  <c r="L145" s="1"/>
  <c r="E145"/>
  <c r="D324" i="2"/>
  <c r="F324"/>
  <c r="C324"/>
  <c r="G324"/>
  <c r="A325" s="1"/>
  <c r="E324"/>
  <c r="B324"/>
  <c r="D325" l="1"/>
  <c r="F325"/>
  <c r="E325"/>
  <c r="C325"/>
  <c r="G325"/>
  <c r="A326" s="1"/>
  <c r="B325"/>
  <c r="F145" i="1"/>
  <c r="H145" s="1"/>
  <c r="I145" s="1"/>
  <c r="A146" s="1"/>
  <c r="C146" l="1"/>
  <c r="D146"/>
  <c r="E146" s="1"/>
  <c r="B146"/>
  <c r="J146"/>
  <c r="K146"/>
  <c r="L146"/>
  <c r="D326" i="2"/>
  <c r="C326"/>
  <c r="F326"/>
  <c r="E326"/>
  <c r="G326"/>
  <c r="A327" s="1"/>
  <c r="B326"/>
  <c r="F146" i="1" l="1"/>
  <c r="H146" s="1"/>
  <c r="I146" s="1"/>
  <c r="A147" s="1"/>
  <c r="D327" i="2"/>
  <c r="F327"/>
  <c r="C327"/>
  <c r="E327"/>
  <c r="G327"/>
  <c r="A328" s="1"/>
  <c r="B327"/>
  <c r="C147" i="1" l="1"/>
  <c r="D147" s="1"/>
  <c r="B147"/>
  <c r="J147"/>
  <c r="D328" i="2"/>
  <c r="F328"/>
  <c r="C328"/>
  <c r="E328"/>
  <c r="G328"/>
  <c r="A329" s="1"/>
  <c r="B328"/>
  <c r="K147" i="1" l="1"/>
  <c r="L147" s="1"/>
  <c r="E147"/>
  <c r="D329" i="2"/>
  <c r="F329"/>
  <c r="C329"/>
  <c r="E329"/>
  <c r="G329"/>
  <c r="A330" s="1"/>
  <c r="B329"/>
  <c r="D330" l="1"/>
  <c r="F330"/>
  <c r="C330"/>
  <c r="E330"/>
  <c r="G330"/>
  <c r="A331" s="1"/>
  <c r="B330"/>
  <c r="F147" i="1"/>
  <c r="H147" s="1"/>
  <c r="I147" s="1"/>
  <c r="A148" s="1"/>
  <c r="C148" l="1"/>
  <c r="D148" s="1"/>
  <c r="B148"/>
  <c r="J148"/>
  <c r="D331" i="2"/>
  <c r="F331"/>
  <c r="C331"/>
  <c r="E331"/>
  <c r="G331"/>
  <c r="A332" s="1"/>
  <c r="B331"/>
  <c r="E148" i="1" l="1"/>
  <c r="K148"/>
  <c r="L148" s="1"/>
  <c r="F148"/>
  <c r="H148" s="1"/>
  <c r="I148" s="1"/>
  <c r="A149" s="1"/>
  <c r="D332" i="2"/>
  <c r="F332"/>
  <c r="C332"/>
  <c r="E332"/>
  <c r="G332"/>
  <c r="A333" s="1"/>
  <c r="B332"/>
  <c r="C149" i="1" l="1"/>
  <c r="D149" s="1"/>
  <c r="B149"/>
  <c r="J149"/>
  <c r="D333" i="2"/>
  <c r="F333"/>
  <c r="C333"/>
  <c r="E333"/>
  <c r="G333"/>
  <c r="A334" s="1"/>
  <c r="B333"/>
  <c r="K149" i="1" l="1"/>
  <c r="L149" s="1"/>
  <c r="E149"/>
  <c r="D334" i="2"/>
  <c r="F334"/>
  <c r="C334"/>
  <c r="E334"/>
  <c r="G334"/>
  <c r="A335" s="1"/>
  <c r="B334"/>
  <c r="D335" l="1"/>
  <c r="F335"/>
  <c r="C335"/>
  <c r="E335"/>
  <c r="G335"/>
  <c r="A336" s="1"/>
  <c r="B335"/>
  <c r="F149" i="1"/>
  <c r="H149" s="1"/>
  <c r="I149" s="1"/>
  <c r="A150" s="1"/>
  <c r="C150" l="1"/>
  <c r="D150" s="1"/>
  <c r="B150"/>
  <c r="J150"/>
  <c r="D336" i="2"/>
  <c r="F336"/>
  <c r="C336"/>
  <c r="E336"/>
  <c r="G336"/>
  <c r="A337" s="1"/>
  <c r="B336"/>
  <c r="E150" i="1" l="1"/>
  <c r="K150"/>
  <c r="L150" s="1"/>
  <c r="F150"/>
  <c r="H150" s="1"/>
  <c r="I150" s="1"/>
  <c r="A151" s="1"/>
  <c r="D337" i="2"/>
  <c r="F337"/>
  <c r="C337"/>
  <c r="E337"/>
  <c r="G337"/>
  <c r="A338" s="1"/>
  <c r="B337"/>
  <c r="C151" i="1" l="1"/>
  <c r="D151" s="1"/>
  <c r="B151"/>
  <c r="J151"/>
  <c r="D338" i="2"/>
  <c r="F338"/>
  <c r="C338"/>
  <c r="E338"/>
  <c r="G338"/>
  <c r="A339" s="1"/>
  <c r="B338"/>
  <c r="K151" i="1" l="1"/>
  <c r="L151" s="1"/>
  <c r="E151"/>
  <c r="D339" i="2"/>
  <c r="F339"/>
  <c r="C339"/>
  <c r="E339"/>
  <c r="G339"/>
  <c r="A340" s="1"/>
  <c r="B339"/>
  <c r="D340" l="1"/>
  <c r="F340"/>
  <c r="C340"/>
  <c r="E340"/>
  <c r="G340"/>
  <c r="A341" s="1"/>
  <c r="B340"/>
  <c r="F151" i="1"/>
  <c r="H151" s="1"/>
  <c r="I151" s="1"/>
  <c r="A152" s="1"/>
  <c r="C152" l="1"/>
  <c r="D152"/>
  <c r="E152" s="1"/>
  <c r="B152"/>
  <c r="J152"/>
  <c r="K152"/>
  <c r="L152" s="1"/>
  <c r="D341" i="2"/>
  <c r="F341"/>
  <c r="C341"/>
  <c r="E341"/>
  <c r="G341"/>
  <c r="A342" s="1"/>
  <c r="B341"/>
  <c r="F152" i="1" l="1"/>
  <c r="H152" s="1"/>
  <c r="I152" s="1"/>
  <c r="A153" s="1"/>
  <c r="D342" i="2"/>
  <c r="F342"/>
  <c r="C342"/>
  <c r="E342"/>
  <c r="G342"/>
  <c r="A343" s="1"/>
  <c r="B342"/>
  <c r="C153" i="1" l="1"/>
  <c r="D153" s="1"/>
  <c r="B153"/>
  <c r="J153"/>
  <c r="D343" i="2"/>
  <c r="F343"/>
  <c r="C343"/>
  <c r="E343"/>
  <c r="G343"/>
  <c r="A344" s="1"/>
  <c r="B343"/>
  <c r="K153" i="1" l="1"/>
  <c r="L153" s="1"/>
  <c r="E153"/>
  <c r="D344" i="2"/>
  <c r="F344"/>
  <c r="C344"/>
  <c r="E344"/>
  <c r="G344"/>
  <c r="A345" s="1"/>
  <c r="B344"/>
  <c r="D345" l="1"/>
  <c r="F345"/>
  <c r="C345"/>
  <c r="E345"/>
  <c r="G345"/>
  <c r="A346" s="1"/>
  <c r="B345"/>
  <c r="F153" i="1"/>
  <c r="H153" s="1"/>
  <c r="I153" s="1"/>
  <c r="A154" s="1"/>
  <c r="C154" l="1"/>
  <c r="D154" s="1"/>
  <c r="B154"/>
  <c r="J154"/>
  <c r="D346" i="2"/>
  <c r="F346"/>
  <c r="C346"/>
  <c r="E346"/>
  <c r="G346"/>
  <c r="A347" s="1"/>
  <c r="B346"/>
  <c r="E154" i="1" l="1"/>
  <c r="K154"/>
  <c r="L154" s="1"/>
  <c r="F154"/>
  <c r="H154" s="1"/>
  <c r="I154" s="1"/>
  <c r="A155" s="1"/>
  <c r="D347" i="2"/>
  <c r="F347"/>
  <c r="C347"/>
  <c r="E347"/>
  <c r="G347"/>
  <c r="A348" s="1"/>
  <c r="B347"/>
  <c r="C155" i="1" l="1"/>
  <c r="D155" s="1"/>
  <c r="B155"/>
  <c r="J155"/>
  <c r="D348" i="2"/>
  <c r="F348"/>
  <c r="C348"/>
  <c r="E348"/>
  <c r="G348"/>
  <c r="A349" s="1"/>
  <c r="B348"/>
  <c r="K155" i="1" l="1"/>
  <c r="L155" s="1"/>
  <c r="E155"/>
  <c r="D349" i="2"/>
  <c r="F349"/>
  <c r="C349"/>
  <c r="E349"/>
  <c r="G349"/>
  <c r="A350" s="1"/>
  <c r="B349"/>
  <c r="D350" l="1"/>
  <c r="F350"/>
  <c r="C350"/>
  <c r="E350"/>
  <c r="G350"/>
  <c r="A351" s="1"/>
  <c r="B350"/>
  <c r="F155" i="1"/>
  <c r="H155" s="1"/>
  <c r="I155" s="1"/>
  <c r="A156" s="1"/>
  <c r="C156" l="1"/>
  <c r="D156" s="1"/>
  <c r="B156"/>
  <c r="J156"/>
  <c r="D351" i="2"/>
  <c r="F351"/>
  <c r="C351"/>
  <c r="E351"/>
  <c r="G351"/>
  <c r="A352" s="1"/>
  <c r="B351"/>
  <c r="E156" i="1" l="1"/>
  <c r="K156"/>
  <c r="L156" s="1"/>
  <c r="F156"/>
  <c r="H156" s="1"/>
  <c r="I156" s="1"/>
  <c r="A157" s="1"/>
  <c r="D352" i="2"/>
  <c r="F352"/>
  <c r="C352"/>
  <c r="E352"/>
  <c r="G352"/>
  <c r="A353" s="1"/>
  <c r="B352"/>
  <c r="C157" i="1" l="1"/>
  <c r="D157" s="1"/>
  <c r="B157"/>
  <c r="J157"/>
  <c r="D353" i="2"/>
  <c r="F353"/>
  <c r="C353"/>
  <c r="E353"/>
  <c r="G353"/>
  <c r="A354" s="1"/>
  <c r="B353"/>
  <c r="K157" i="1" l="1"/>
  <c r="L157" s="1"/>
  <c r="E157"/>
  <c r="D354" i="2"/>
  <c r="F354"/>
  <c r="C354"/>
  <c r="E354"/>
  <c r="G354"/>
  <c r="A355" s="1"/>
  <c r="B354"/>
  <c r="D355" l="1"/>
  <c r="F355"/>
  <c r="C355"/>
  <c r="E355"/>
  <c r="G355"/>
  <c r="A356" s="1"/>
  <c r="B355"/>
  <c r="F157" i="1"/>
  <c r="H157" s="1"/>
  <c r="I157" s="1"/>
  <c r="A158" s="1"/>
  <c r="C158" l="1"/>
  <c r="D158" s="1"/>
  <c r="B158"/>
  <c r="J158"/>
  <c r="D356" i="2"/>
  <c r="F356"/>
  <c r="C356"/>
  <c r="E356"/>
  <c r="G356"/>
  <c r="A357" s="1"/>
  <c r="B356"/>
  <c r="E158" i="1" l="1"/>
  <c r="K158"/>
  <c r="L158" s="1"/>
  <c r="F158"/>
  <c r="H158" s="1"/>
  <c r="I158" s="1"/>
  <c r="A159" s="1"/>
  <c r="D357" i="2"/>
  <c r="F357"/>
  <c r="C357"/>
  <c r="E357"/>
  <c r="G357"/>
  <c r="A358" s="1"/>
  <c r="B357"/>
  <c r="C159" i="1" l="1"/>
  <c r="D159" s="1"/>
  <c r="B159"/>
  <c r="J159"/>
  <c r="D358" i="2"/>
  <c r="F358"/>
  <c r="C358"/>
  <c r="E358"/>
  <c r="G358"/>
  <c r="A359" s="1"/>
  <c r="B358"/>
  <c r="K159" i="1" l="1"/>
  <c r="L159" s="1"/>
  <c r="E159"/>
  <c r="D359" i="2"/>
  <c r="F359"/>
  <c r="C359"/>
  <c r="E359"/>
  <c r="G359"/>
  <c r="A360" s="1"/>
  <c r="B359"/>
  <c r="D360" l="1"/>
  <c r="F360"/>
  <c r="C360"/>
  <c r="E360"/>
  <c r="G360"/>
  <c r="A361" s="1"/>
  <c r="B360"/>
  <c r="F159" i="1"/>
  <c r="H159" s="1"/>
  <c r="I159" s="1"/>
  <c r="A160" s="1"/>
  <c r="C160" l="1"/>
  <c r="D160"/>
  <c r="E160" s="1"/>
  <c r="B160"/>
  <c r="J160"/>
  <c r="K160"/>
  <c r="L160" s="1"/>
  <c r="D361" i="2"/>
  <c r="F361"/>
  <c r="C361"/>
  <c r="E361"/>
  <c r="G361"/>
  <c r="A362" s="1"/>
  <c r="B361"/>
  <c r="F160" i="1" l="1"/>
  <c r="H160" s="1"/>
  <c r="I160" s="1"/>
  <c r="A161" s="1"/>
  <c r="D362" i="2"/>
  <c r="F362"/>
  <c r="C362"/>
  <c r="E362"/>
  <c r="G362"/>
  <c r="A363" s="1"/>
  <c r="B362"/>
  <c r="C161" i="1" l="1"/>
  <c r="D161" s="1"/>
  <c r="B161"/>
  <c r="J161"/>
  <c r="D363" i="2"/>
  <c r="F363"/>
  <c r="C363"/>
  <c r="E363"/>
  <c r="G363"/>
  <c r="A364" s="1"/>
  <c r="B363"/>
  <c r="K161" i="1" l="1"/>
  <c r="L161" s="1"/>
  <c r="E161"/>
  <c r="D364" i="2"/>
  <c r="F364"/>
  <c r="C364"/>
  <c r="E364"/>
  <c r="G364"/>
  <c r="A365" s="1"/>
  <c r="B364"/>
  <c r="D365" l="1"/>
  <c r="F365"/>
  <c r="C365"/>
  <c r="E365"/>
  <c r="G365"/>
  <c r="A366" s="1"/>
  <c r="B365"/>
  <c r="F161" i="1"/>
  <c r="H161" s="1"/>
  <c r="I161" s="1"/>
  <c r="A162" s="1"/>
  <c r="C162" l="1"/>
  <c r="D162"/>
  <c r="E162" s="1"/>
  <c r="B162"/>
  <c r="J162"/>
  <c r="K162"/>
  <c r="L162"/>
  <c r="D366" i="2"/>
  <c r="F366"/>
  <c r="C366"/>
  <c r="E366"/>
  <c r="G366"/>
  <c r="A367" s="1"/>
  <c r="B366"/>
  <c r="F162" i="1" l="1"/>
  <c r="H162" s="1"/>
  <c r="I162" s="1"/>
  <c r="A163" s="1"/>
  <c r="D367" i="2"/>
  <c r="F367"/>
  <c r="C367"/>
  <c r="E367"/>
  <c r="G367"/>
  <c r="A368" s="1"/>
  <c r="B367"/>
  <c r="C163" i="1" l="1"/>
  <c r="D163" s="1"/>
  <c r="B163"/>
  <c r="J163"/>
  <c r="D368" i="2"/>
  <c r="F368"/>
  <c r="C368"/>
  <c r="E368"/>
  <c r="G368"/>
  <c r="A369" s="1"/>
  <c r="B368"/>
  <c r="K163" i="1" l="1"/>
  <c r="L163" s="1"/>
  <c r="E163"/>
  <c r="D369" i="2"/>
  <c r="F369"/>
  <c r="C369"/>
  <c r="E369"/>
  <c r="G369"/>
  <c r="A370" s="1"/>
  <c r="B369"/>
  <c r="D370" l="1"/>
  <c r="F370"/>
  <c r="C370"/>
  <c r="E370"/>
  <c r="G370"/>
  <c r="A371" s="1"/>
  <c r="B370"/>
  <c r="F163" i="1"/>
  <c r="H163" s="1"/>
  <c r="I163" s="1"/>
  <c r="A164" s="1"/>
  <c r="C164" l="1"/>
  <c r="D164" s="1"/>
  <c r="B164"/>
  <c r="J164"/>
  <c r="D371" i="2"/>
  <c r="F371"/>
  <c r="C371"/>
  <c r="E371"/>
  <c r="G371"/>
  <c r="A372" s="1"/>
  <c r="B371"/>
  <c r="E164" i="1" l="1"/>
  <c r="K164"/>
  <c r="L164" s="1"/>
  <c r="F164"/>
  <c r="H164" s="1"/>
  <c r="I164" s="1"/>
  <c r="A165" s="1"/>
  <c r="D372" i="2"/>
  <c r="F372"/>
  <c r="C372"/>
  <c r="E372"/>
  <c r="G372"/>
  <c r="A373" s="1"/>
  <c r="B372"/>
  <c r="C165" i="1" l="1"/>
  <c r="D165" s="1"/>
  <c r="B165"/>
  <c r="J165"/>
  <c r="D373" i="2"/>
  <c r="F373"/>
  <c r="C373"/>
  <c r="E373"/>
  <c r="G373"/>
  <c r="A374" s="1"/>
  <c r="B373"/>
  <c r="K165" i="1" l="1"/>
  <c r="L165" s="1"/>
  <c r="E165"/>
  <c r="D374" i="2"/>
  <c r="F374"/>
  <c r="C374"/>
  <c r="E374"/>
  <c r="G374"/>
  <c r="A375" s="1"/>
  <c r="B374"/>
  <c r="D375" l="1"/>
  <c r="F375"/>
  <c r="C375"/>
  <c r="E375"/>
  <c r="G375"/>
  <c r="A376" s="1"/>
  <c r="B375"/>
  <c r="F165" i="1"/>
  <c r="H165" s="1"/>
  <c r="I165" s="1"/>
  <c r="A166" s="1"/>
  <c r="C166" l="1"/>
  <c r="D166" s="1"/>
  <c r="B166"/>
  <c r="J166"/>
  <c r="D376" i="2"/>
  <c r="F376"/>
  <c r="C376"/>
  <c r="E376"/>
  <c r="G376"/>
  <c r="A377" s="1"/>
  <c r="B376"/>
  <c r="E166" i="1" l="1"/>
  <c r="K166"/>
  <c r="L166" s="1"/>
  <c r="F166"/>
  <c r="H166" s="1"/>
  <c r="I166" s="1"/>
  <c r="A167" s="1"/>
  <c r="D377" i="2"/>
  <c r="F377"/>
  <c r="C377"/>
  <c r="E377"/>
  <c r="G377"/>
  <c r="A378" s="1"/>
  <c r="B377"/>
  <c r="C167" i="1" l="1"/>
  <c r="D167" s="1"/>
  <c r="B167"/>
  <c r="J167"/>
  <c r="D378" i="2"/>
  <c r="F378"/>
  <c r="C378"/>
  <c r="E378"/>
  <c r="G378"/>
  <c r="A379" s="1"/>
  <c r="B378"/>
  <c r="K167" i="1" l="1"/>
  <c r="L167" s="1"/>
  <c r="E167"/>
  <c r="D379" i="2"/>
  <c r="F379"/>
  <c r="C379"/>
  <c r="E379"/>
  <c r="G379"/>
  <c r="A380" s="1"/>
  <c r="B379"/>
  <c r="D380" l="1"/>
  <c r="F380"/>
  <c r="C380"/>
  <c r="E380"/>
  <c r="G380"/>
  <c r="A381" s="1"/>
  <c r="B380"/>
  <c r="F167" i="1"/>
  <c r="H167" s="1"/>
  <c r="I167" s="1"/>
  <c r="A168" s="1"/>
  <c r="C168" l="1"/>
  <c r="D168" s="1"/>
  <c r="B168"/>
  <c r="J168"/>
  <c r="D381" i="2"/>
  <c r="F381"/>
  <c r="C381"/>
  <c r="E381"/>
  <c r="G381"/>
  <c r="A382" s="1"/>
  <c r="B381"/>
  <c r="E168" i="1" l="1"/>
  <c r="K168"/>
  <c r="L168" s="1"/>
  <c r="F168"/>
  <c r="H168" s="1"/>
  <c r="I168" s="1"/>
  <c r="A169" s="1"/>
  <c r="D382" i="2"/>
  <c r="F382"/>
  <c r="C382"/>
  <c r="E382"/>
  <c r="G382"/>
  <c r="A383" s="1"/>
  <c r="B382"/>
  <c r="C169" i="1" l="1"/>
  <c r="D169" s="1"/>
  <c r="B169"/>
  <c r="J169"/>
  <c r="D383" i="2"/>
  <c r="F383"/>
  <c r="C383"/>
  <c r="E383"/>
  <c r="G383"/>
  <c r="A384" s="1"/>
  <c r="B383"/>
  <c r="K169" i="1" l="1"/>
  <c r="L169" s="1"/>
  <c r="E169"/>
  <c r="D384" i="2"/>
  <c r="F384"/>
  <c r="C384"/>
  <c r="E384"/>
  <c r="G384"/>
  <c r="A385" s="1"/>
  <c r="B384"/>
  <c r="D385" l="1"/>
  <c r="F385"/>
  <c r="C385"/>
  <c r="E385"/>
  <c r="G385"/>
  <c r="A386" s="1"/>
  <c r="B385"/>
  <c r="F169" i="1"/>
  <c r="H169" s="1"/>
  <c r="I169" s="1"/>
  <c r="A170" s="1"/>
  <c r="C170" l="1"/>
  <c r="D170" s="1"/>
  <c r="B170"/>
  <c r="J170"/>
  <c r="D386" i="2"/>
  <c r="F386"/>
  <c r="C386"/>
  <c r="E386"/>
  <c r="G386"/>
  <c r="A387" s="1"/>
  <c r="B386"/>
  <c r="E170" i="1" l="1"/>
  <c r="K170"/>
  <c r="L170" s="1"/>
  <c r="F170"/>
  <c r="H170" s="1"/>
  <c r="I170" s="1"/>
  <c r="A171" s="1"/>
  <c r="D387" i="2"/>
  <c r="F387"/>
  <c r="C387"/>
  <c r="E387"/>
  <c r="G387"/>
  <c r="A388" s="1"/>
  <c r="B387"/>
  <c r="C171" i="1" l="1"/>
  <c r="D171" s="1"/>
  <c r="B171"/>
  <c r="J171"/>
  <c r="D388" i="2"/>
  <c r="F388"/>
  <c r="C388"/>
  <c r="E388"/>
  <c r="G388"/>
  <c r="A389" s="1"/>
  <c r="B388"/>
  <c r="K171" i="1" l="1"/>
  <c r="L171" s="1"/>
  <c r="E171"/>
  <c r="D389" i="2"/>
  <c r="F389"/>
  <c r="C389"/>
  <c r="E389"/>
  <c r="G389"/>
  <c r="A390" s="1"/>
  <c r="B389"/>
  <c r="D390" l="1"/>
  <c r="F390"/>
  <c r="C390"/>
  <c r="E390"/>
  <c r="G390"/>
  <c r="A391" s="1"/>
  <c r="B390"/>
  <c r="F171" i="1"/>
  <c r="H171" s="1"/>
  <c r="I171" s="1"/>
  <c r="A172" s="1"/>
  <c r="C172" l="1"/>
  <c r="D172" s="1"/>
  <c r="B172"/>
  <c r="J172"/>
  <c r="D391" i="2"/>
  <c r="F391"/>
  <c r="C391"/>
  <c r="E391"/>
  <c r="G391"/>
  <c r="A392" s="1"/>
  <c r="B391"/>
  <c r="E172" i="1" l="1"/>
  <c r="K172"/>
  <c r="L172" s="1"/>
  <c r="F172"/>
  <c r="H172" s="1"/>
  <c r="I172" s="1"/>
  <c r="A173" s="1"/>
  <c r="D392" i="2"/>
  <c r="F392"/>
  <c r="C392"/>
  <c r="E392"/>
  <c r="G392"/>
  <c r="A393" s="1"/>
  <c r="B392"/>
  <c r="C173" i="1" l="1"/>
  <c r="D173" s="1"/>
  <c r="B173"/>
  <c r="J173"/>
  <c r="D393" i="2"/>
  <c r="F393"/>
  <c r="C393"/>
  <c r="E393"/>
  <c r="G393"/>
  <c r="A394" s="1"/>
  <c r="B393"/>
  <c r="K173" i="1" l="1"/>
  <c r="L173" s="1"/>
  <c r="E173"/>
  <c r="D394" i="2"/>
  <c r="F394"/>
  <c r="C394"/>
  <c r="E394"/>
  <c r="G394"/>
  <c r="A395" s="1"/>
  <c r="B394"/>
  <c r="D395" l="1"/>
  <c r="F395"/>
  <c r="C395"/>
  <c r="E395"/>
  <c r="G395"/>
  <c r="A396" s="1"/>
  <c r="B395"/>
  <c r="F173" i="1"/>
  <c r="H173" s="1"/>
  <c r="I173" s="1"/>
  <c r="A174" s="1"/>
  <c r="C174" l="1"/>
  <c r="D174" s="1"/>
  <c r="B174"/>
  <c r="J174"/>
  <c r="D396" i="2"/>
  <c r="F396"/>
  <c r="C396"/>
  <c r="E396"/>
  <c r="G396"/>
  <c r="A397" s="1"/>
  <c r="B396"/>
  <c r="E174" i="1" l="1"/>
  <c r="K174"/>
  <c r="L174" s="1"/>
  <c r="F174"/>
  <c r="H174" s="1"/>
  <c r="I174" s="1"/>
  <c r="A175" s="1"/>
  <c r="D397" i="2"/>
  <c r="F397"/>
  <c r="C397"/>
  <c r="E397"/>
  <c r="G397"/>
  <c r="A398" s="1"/>
  <c r="B397"/>
  <c r="C175" i="1" l="1"/>
  <c r="D175" s="1"/>
  <c r="B175"/>
  <c r="J175"/>
  <c r="D398" i="2"/>
  <c r="F398"/>
  <c r="C398"/>
  <c r="E398"/>
  <c r="G398"/>
  <c r="A399" s="1"/>
  <c r="B398"/>
  <c r="E175" i="1" l="1"/>
  <c r="K175"/>
  <c r="L175" s="1"/>
  <c r="D399" i="2"/>
  <c r="F399"/>
  <c r="C399"/>
  <c r="E399"/>
  <c r="G399"/>
  <c r="A400" s="1"/>
  <c r="B399"/>
  <c r="D400" l="1"/>
  <c r="F400"/>
  <c r="C400"/>
  <c r="E400"/>
  <c r="G400"/>
  <c r="A401" s="1"/>
  <c r="B400"/>
  <c r="F175" i="1"/>
  <c r="H175" s="1"/>
  <c r="I175" s="1"/>
  <c r="A176" s="1"/>
  <c r="C176" l="1"/>
  <c r="D176" s="1"/>
  <c r="B176"/>
  <c r="J176"/>
  <c r="D401" i="2"/>
  <c r="F401"/>
  <c r="C401"/>
  <c r="E401"/>
  <c r="G401"/>
  <c r="A402" s="1"/>
  <c r="B401"/>
  <c r="E176" i="1" l="1"/>
  <c r="K176"/>
  <c r="L176" s="1"/>
  <c r="F176"/>
  <c r="H176" s="1"/>
  <c r="I176" s="1"/>
  <c r="A177" s="1"/>
  <c r="D402" i="2"/>
  <c r="F402"/>
  <c r="C402"/>
  <c r="E402"/>
  <c r="G402"/>
  <c r="A403" s="1"/>
  <c r="B402"/>
  <c r="C177" i="1" l="1"/>
  <c r="D177" s="1"/>
  <c r="B177"/>
  <c r="J177"/>
  <c r="D403" i="2"/>
  <c r="F403"/>
  <c r="C403"/>
  <c r="E403"/>
  <c r="G403"/>
  <c r="A404" s="1"/>
  <c r="B403"/>
  <c r="E177" i="1" l="1"/>
  <c r="K177"/>
  <c r="L177" s="1"/>
  <c r="D404" i="2"/>
  <c r="F404"/>
  <c r="C404"/>
  <c r="E404"/>
  <c r="G404"/>
  <c r="A405" s="1"/>
  <c r="B404"/>
  <c r="D405" l="1"/>
  <c r="F405"/>
  <c r="C405"/>
  <c r="E405"/>
  <c r="G405"/>
  <c r="A406" s="1"/>
  <c r="B405"/>
  <c r="F177" i="1"/>
  <c r="H177" s="1"/>
  <c r="I177" s="1"/>
  <c r="A178" s="1"/>
  <c r="C178" l="1"/>
  <c r="D178" s="1"/>
  <c r="B178"/>
  <c r="J178"/>
  <c r="D406" i="2"/>
  <c r="F406"/>
  <c r="C406"/>
  <c r="E406"/>
  <c r="G406"/>
  <c r="A407" s="1"/>
  <c r="B406"/>
  <c r="E178" i="1" l="1"/>
  <c r="K178"/>
  <c r="L178" s="1"/>
  <c r="F178"/>
  <c r="H178" s="1"/>
  <c r="I178" s="1"/>
  <c r="A179" s="1"/>
  <c r="D407" i="2"/>
  <c r="F407"/>
  <c r="C407"/>
  <c r="E407"/>
  <c r="G407"/>
  <c r="A408" s="1"/>
  <c r="B407"/>
  <c r="C179" i="1" l="1"/>
  <c r="D179" s="1"/>
  <c r="B179"/>
  <c r="J179"/>
  <c r="D408" i="2"/>
  <c r="F408"/>
  <c r="C408"/>
  <c r="E408"/>
  <c r="G408"/>
  <c r="A409" s="1"/>
  <c r="B408"/>
  <c r="E179" i="1" l="1"/>
  <c r="K179"/>
  <c r="L179" s="1"/>
  <c r="D409" i="2"/>
  <c r="F409"/>
  <c r="C409"/>
  <c r="E409"/>
  <c r="G409"/>
  <c r="A410" s="1"/>
  <c r="B409"/>
  <c r="D410" l="1"/>
  <c r="F410"/>
  <c r="C410"/>
  <c r="E410"/>
  <c r="G410"/>
  <c r="A411" s="1"/>
  <c r="B410"/>
  <c r="F179" i="1"/>
  <c r="H179" s="1"/>
  <c r="I179" s="1"/>
  <c r="A180" s="1"/>
  <c r="C180" l="1"/>
  <c r="D180" s="1"/>
  <c r="B180"/>
  <c r="J180"/>
  <c r="D411" i="2"/>
  <c r="F411"/>
  <c r="C411"/>
  <c r="E411"/>
  <c r="G411"/>
  <c r="A412" s="1"/>
  <c r="B411"/>
  <c r="E180" i="1" l="1"/>
  <c r="K180"/>
  <c r="L180" s="1"/>
  <c r="F180"/>
  <c r="H180" s="1"/>
  <c r="I180" s="1"/>
  <c r="A181" s="1"/>
  <c r="D412" i="2"/>
  <c r="F412"/>
  <c r="C412"/>
  <c r="E412"/>
  <c r="G412"/>
  <c r="A413" s="1"/>
  <c r="B412"/>
  <c r="C181" i="1" l="1"/>
  <c r="D181" s="1"/>
  <c r="B181"/>
  <c r="J181"/>
  <c r="D413" i="2"/>
  <c r="F413"/>
  <c r="C413"/>
  <c r="E413"/>
  <c r="G413"/>
  <c r="A414" s="1"/>
  <c r="B413"/>
  <c r="E181" i="1" l="1"/>
  <c r="K181"/>
  <c r="L181" s="1"/>
  <c r="D414" i="2"/>
  <c r="F414"/>
  <c r="C414"/>
  <c r="E414"/>
  <c r="G414"/>
  <c r="A415" s="1"/>
  <c r="B414"/>
  <c r="D415" l="1"/>
  <c r="F415"/>
  <c r="C415"/>
  <c r="E415"/>
  <c r="G415"/>
  <c r="A416" s="1"/>
  <c r="B415"/>
  <c r="F181" i="1"/>
  <c r="H181" s="1"/>
  <c r="I181" s="1"/>
  <c r="A182" s="1"/>
  <c r="C182" l="1"/>
  <c r="D182" s="1"/>
  <c r="B182"/>
  <c r="J182"/>
  <c r="D416" i="2"/>
  <c r="F416"/>
  <c r="C416"/>
  <c r="E416"/>
  <c r="G416"/>
  <c r="A417" s="1"/>
  <c r="B416"/>
  <c r="E182" i="1" l="1"/>
  <c r="K182"/>
  <c r="L182" s="1"/>
  <c r="F182"/>
  <c r="H182" s="1"/>
  <c r="I182" s="1"/>
  <c r="A183" s="1"/>
  <c r="D417" i="2"/>
  <c r="F417"/>
  <c r="C417"/>
  <c r="E417"/>
  <c r="G417"/>
  <c r="A418" s="1"/>
  <c r="B417"/>
  <c r="C183" i="1" l="1"/>
  <c r="D183" s="1"/>
  <c r="B183"/>
  <c r="J183"/>
  <c r="D418" i="2"/>
  <c r="F418"/>
  <c r="C418"/>
  <c r="E418"/>
  <c r="G418"/>
  <c r="A419" s="1"/>
  <c r="B418"/>
  <c r="E183" i="1" l="1"/>
  <c r="K183"/>
  <c r="L183" s="1"/>
  <c r="D419" i="2"/>
  <c r="F419"/>
  <c r="C419"/>
  <c r="E419"/>
  <c r="G419"/>
  <c r="A420" s="1"/>
  <c r="B419"/>
  <c r="D420" l="1"/>
  <c r="F420"/>
  <c r="C420"/>
  <c r="E420"/>
  <c r="G420"/>
  <c r="A421" s="1"/>
  <c r="B420"/>
  <c r="F183" i="1"/>
  <c r="H183" s="1"/>
  <c r="I183" s="1"/>
  <c r="A184" s="1"/>
  <c r="C184" l="1"/>
  <c r="D184" s="1"/>
  <c r="B184"/>
  <c r="J184"/>
  <c r="D421" i="2"/>
  <c r="F421"/>
  <c r="C421"/>
  <c r="E421"/>
  <c r="G421"/>
  <c r="A422" s="1"/>
  <c r="B421"/>
  <c r="E184" i="1" l="1"/>
  <c r="K184"/>
  <c r="L184" s="1"/>
  <c r="F184"/>
  <c r="H184" s="1"/>
  <c r="I184" s="1"/>
  <c r="A185" s="1"/>
  <c r="D422" i="2"/>
  <c r="F422"/>
  <c r="C422"/>
  <c r="E422"/>
  <c r="G422"/>
  <c r="A423" s="1"/>
  <c r="B422"/>
  <c r="C185" i="1" l="1"/>
  <c r="D185" s="1"/>
  <c r="B185"/>
  <c r="J185"/>
  <c r="D423" i="2"/>
  <c r="F423"/>
  <c r="C423"/>
  <c r="E423"/>
  <c r="G423"/>
  <c r="A424" s="1"/>
  <c r="B423"/>
  <c r="E185" i="1" l="1"/>
  <c r="K185"/>
  <c r="L185" s="1"/>
  <c r="D424" i="2"/>
  <c r="F424"/>
  <c r="C424"/>
  <c r="E424"/>
  <c r="G424"/>
  <c r="A425" s="1"/>
  <c r="B424"/>
  <c r="D425" l="1"/>
  <c r="F425"/>
  <c r="C425"/>
  <c r="E425"/>
  <c r="G425"/>
  <c r="A426" s="1"/>
  <c r="B425"/>
  <c r="F185" i="1"/>
  <c r="H185" s="1"/>
  <c r="I185" s="1"/>
  <c r="A186" s="1"/>
  <c r="C186" l="1"/>
  <c r="D186" s="1"/>
  <c r="B186"/>
  <c r="J186"/>
  <c r="D426" i="2"/>
  <c r="F426"/>
  <c r="C426"/>
  <c r="E426"/>
  <c r="G426"/>
  <c r="A427" s="1"/>
  <c r="B426"/>
  <c r="E186" i="1" l="1"/>
  <c r="K186"/>
  <c r="L186" s="1"/>
  <c r="F186"/>
  <c r="H186" s="1"/>
  <c r="I186" s="1"/>
  <c r="A187" s="1"/>
  <c r="D427" i="2"/>
  <c r="F427"/>
  <c r="C427"/>
  <c r="E427"/>
  <c r="G427"/>
  <c r="A428" s="1"/>
  <c r="B427"/>
  <c r="C187" i="1" l="1"/>
  <c r="D187" s="1"/>
  <c r="B187"/>
  <c r="J187"/>
  <c r="D428" i="2"/>
  <c r="F428"/>
  <c r="C428"/>
  <c r="E428"/>
  <c r="G428"/>
  <c r="A429" s="1"/>
  <c r="B428"/>
  <c r="E187" i="1" l="1"/>
  <c r="K187"/>
  <c r="L187" s="1"/>
  <c r="D429" i="2"/>
  <c r="F429"/>
  <c r="C429"/>
  <c r="E429"/>
  <c r="G429"/>
  <c r="A430" s="1"/>
  <c r="B429"/>
  <c r="D430" l="1"/>
  <c r="F430"/>
  <c r="C430"/>
  <c r="E430"/>
  <c r="G430"/>
  <c r="A431" s="1"/>
  <c r="B430"/>
  <c r="F187" i="1"/>
  <c r="H187" s="1"/>
  <c r="I187" s="1"/>
  <c r="A188" s="1"/>
  <c r="C188" l="1"/>
  <c r="D188" s="1"/>
  <c r="B188"/>
  <c r="J188"/>
  <c r="D431" i="2"/>
  <c r="F431"/>
  <c r="C431"/>
  <c r="E431"/>
  <c r="G431"/>
  <c r="A432" s="1"/>
  <c r="B431"/>
  <c r="E188" i="1" l="1"/>
  <c r="K188"/>
  <c r="L188" s="1"/>
  <c r="F188"/>
  <c r="H188" s="1"/>
  <c r="I188" s="1"/>
  <c r="A189" s="1"/>
  <c r="D432" i="2"/>
  <c r="F432"/>
  <c r="C432"/>
  <c r="E432"/>
  <c r="G432"/>
  <c r="A433" s="1"/>
  <c r="B432"/>
  <c r="C189" i="1" l="1"/>
  <c r="D189" s="1"/>
  <c r="B189"/>
  <c r="J189"/>
  <c r="D433" i="2"/>
  <c r="F433"/>
  <c r="C433"/>
  <c r="E433"/>
  <c r="G433"/>
  <c r="A434" s="1"/>
  <c r="B433"/>
  <c r="E189" i="1" l="1"/>
  <c r="K189"/>
  <c r="L189" s="1"/>
  <c r="D434" i="2"/>
  <c r="F434"/>
  <c r="C434"/>
  <c r="E434"/>
  <c r="G434"/>
  <c r="A435" s="1"/>
  <c r="B434"/>
  <c r="D435" l="1"/>
  <c r="F435"/>
  <c r="C435"/>
  <c r="E435"/>
  <c r="G435"/>
  <c r="A436" s="1"/>
  <c r="B435"/>
  <c r="F189" i="1"/>
  <c r="H189" s="1"/>
  <c r="I189" s="1"/>
  <c r="A190" s="1"/>
  <c r="C190" l="1"/>
  <c r="D190" s="1"/>
  <c r="B190"/>
  <c r="J190"/>
  <c r="D436" i="2"/>
  <c r="F436"/>
  <c r="C436"/>
  <c r="E436"/>
  <c r="G436"/>
  <c r="A437" s="1"/>
  <c r="B436"/>
  <c r="E190" i="1" l="1"/>
  <c r="K190"/>
  <c r="L190" s="1"/>
  <c r="F190"/>
  <c r="H190" s="1"/>
  <c r="I190" s="1"/>
  <c r="A191" s="1"/>
  <c r="D437" i="2"/>
  <c r="F437"/>
  <c r="C437"/>
  <c r="E437"/>
  <c r="G437"/>
  <c r="A438" s="1"/>
  <c r="B437"/>
  <c r="C191" i="1" l="1"/>
  <c r="D191" s="1"/>
  <c r="B191"/>
  <c r="J191"/>
  <c r="D438" i="2"/>
  <c r="F438"/>
  <c r="C438"/>
  <c r="E438"/>
  <c r="G438"/>
  <c r="A439" s="1"/>
  <c r="B438"/>
  <c r="E191" i="1" l="1"/>
  <c r="K191"/>
  <c r="L191" s="1"/>
  <c r="D439" i="2"/>
  <c r="F439"/>
  <c r="C439"/>
  <c r="E439"/>
  <c r="G439"/>
  <c r="A440" s="1"/>
  <c r="B439"/>
  <c r="D440" l="1"/>
  <c r="F440"/>
  <c r="C440"/>
  <c r="E440"/>
  <c r="G440"/>
  <c r="A441" s="1"/>
  <c r="B440"/>
  <c r="F191" i="1"/>
  <c r="H191" s="1"/>
  <c r="I191" s="1"/>
  <c r="A192" s="1"/>
  <c r="C192" l="1"/>
  <c r="D192" s="1"/>
  <c r="B192"/>
  <c r="J192"/>
  <c r="D441" i="2"/>
  <c r="F441"/>
  <c r="C441"/>
  <c r="E441"/>
  <c r="G441"/>
  <c r="A442" s="1"/>
  <c r="B441"/>
  <c r="E192" i="1" l="1"/>
  <c r="K192"/>
  <c r="L192" s="1"/>
  <c r="F192"/>
  <c r="H192" s="1"/>
  <c r="I192" s="1"/>
  <c r="A193" s="1"/>
  <c r="D442" i="2"/>
  <c r="F442"/>
  <c r="C442"/>
  <c r="E442"/>
  <c r="G442"/>
  <c r="A443" s="1"/>
  <c r="B442"/>
  <c r="C193" i="1" l="1"/>
  <c r="D193" s="1"/>
  <c r="B193"/>
  <c r="J193"/>
  <c r="D443" i="2"/>
  <c r="F443"/>
  <c r="C443"/>
  <c r="E443"/>
  <c r="G443"/>
  <c r="A444" s="1"/>
  <c r="B443"/>
  <c r="E193" i="1" l="1"/>
  <c r="K193"/>
  <c r="L193" s="1"/>
  <c r="D444" i="2"/>
  <c r="F444"/>
  <c r="C444"/>
  <c r="E444"/>
  <c r="G444"/>
  <c r="A445" s="1"/>
  <c r="B444"/>
  <c r="D445" l="1"/>
  <c r="F445"/>
  <c r="C445"/>
  <c r="E445"/>
  <c r="G445"/>
  <c r="A446" s="1"/>
  <c r="B445"/>
  <c r="F193" i="1"/>
  <c r="H193" s="1"/>
  <c r="I193" s="1"/>
  <c r="A194" s="1"/>
  <c r="C194" l="1"/>
  <c r="D194" s="1"/>
  <c r="B194"/>
  <c r="J194"/>
  <c r="D446" i="2"/>
  <c r="F446"/>
  <c r="C446"/>
  <c r="E446"/>
  <c r="G446"/>
  <c r="A447" s="1"/>
  <c r="B446"/>
  <c r="E194" i="1" l="1"/>
  <c r="K194"/>
  <c r="L194" s="1"/>
  <c r="F194"/>
  <c r="H194" s="1"/>
  <c r="I194" s="1"/>
  <c r="A195" s="1"/>
  <c r="D447" i="2"/>
  <c r="F447"/>
  <c r="C447"/>
  <c r="E447"/>
  <c r="G447"/>
  <c r="A448" s="1"/>
  <c r="B447"/>
  <c r="C195" i="1" l="1"/>
  <c r="D195" s="1"/>
  <c r="B195"/>
  <c r="J195"/>
  <c r="D448" i="2"/>
  <c r="F448"/>
  <c r="C448"/>
  <c r="E448"/>
  <c r="G448"/>
  <c r="A449" s="1"/>
  <c r="B448"/>
  <c r="E195" i="1" l="1"/>
  <c r="K195"/>
  <c r="L195" s="1"/>
  <c r="D449" i="2"/>
  <c r="F449"/>
  <c r="C449"/>
  <c r="E449"/>
  <c r="G449"/>
  <c r="A450" s="1"/>
  <c r="B449"/>
  <c r="D450" l="1"/>
  <c r="F450"/>
  <c r="C450"/>
  <c r="E450"/>
  <c r="G450"/>
  <c r="A451" s="1"/>
  <c r="B450"/>
  <c r="F195" i="1"/>
  <c r="H195" s="1"/>
  <c r="I195" s="1"/>
  <c r="A196" s="1"/>
  <c r="C196" l="1"/>
  <c r="D196" s="1"/>
  <c r="B196"/>
  <c r="J196"/>
  <c r="D451" i="2"/>
  <c r="F451"/>
  <c r="C451"/>
  <c r="E451"/>
  <c r="G451"/>
  <c r="A452" s="1"/>
  <c r="B451"/>
  <c r="E196" i="1" l="1"/>
  <c r="K196"/>
  <c r="L196" s="1"/>
  <c r="F196"/>
  <c r="H196" s="1"/>
  <c r="I196" s="1"/>
  <c r="A197" s="1"/>
  <c r="D452" i="2"/>
  <c r="F452"/>
  <c r="C452"/>
  <c r="E452"/>
  <c r="G452"/>
  <c r="A453" s="1"/>
  <c r="B452"/>
  <c r="C197" i="1" l="1"/>
  <c r="D197" s="1"/>
  <c r="B197"/>
  <c r="J197"/>
  <c r="D453" i="2"/>
  <c r="F453"/>
  <c r="C453"/>
  <c r="E453"/>
  <c r="G453"/>
  <c r="A454" s="1"/>
  <c r="B453"/>
  <c r="E197" i="1" l="1"/>
  <c r="K197"/>
  <c r="L197" s="1"/>
  <c r="D454" i="2"/>
  <c r="F454"/>
  <c r="C454"/>
  <c r="E454"/>
  <c r="G454"/>
  <c r="A455" s="1"/>
  <c r="B454"/>
  <c r="D455" l="1"/>
  <c r="F455"/>
  <c r="C455"/>
  <c r="E455"/>
  <c r="G455"/>
  <c r="A456" s="1"/>
  <c r="B455"/>
  <c r="F197" i="1"/>
  <c r="H197" s="1"/>
  <c r="I197" s="1"/>
  <c r="A198" s="1"/>
  <c r="C198" l="1"/>
  <c r="D198" s="1"/>
  <c r="B198"/>
  <c r="J198"/>
  <c r="D456" i="2"/>
  <c r="F456"/>
  <c r="C456"/>
  <c r="E456"/>
  <c r="G456"/>
  <c r="A457" s="1"/>
  <c r="B456"/>
  <c r="E198" i="1" l="1"/>
  <c r="K198"/>
  <c r="L198" s="1"/>
  <c r="F198"/>
  <c r="H198" s="1"/>
  <c r="I198" s="1"/>
  <c r="A199" s="1"/>
  <c r="D457" i="2"/>
  <c r="F457"/>
  <c r="C457"/>
  <c r="E457"/>
  <c r="G457"/>
  <c r="A458" s="1"/>
  <c r="B457"/>
  <c r="C199" i="1" l="1"/>
  <c r="D199" s="1"/>
  <c r="B199"/>
  <c r="J199"/>
  <c r="D458" i="2"/>
  <c r="F458"/>
  <c r="C458"/>
  <c r="E458"/>
  <c r="G458"/>
  <c r="A459" s="1"/>
  <c r="B458"/>
  <c r="K199" i="1" l="1"/>
  <c r="L199" s="1"/>
  <c r="E199"/>
  <c r="D459" i="2"/>
  <c r="F459"/>
  <c r="C459"/>
  <c r="E459"/>
  <c r="G459"/>
  <c r="A460" s="1"/>
  <c r="B459"/>
  <c r="D460" l="1"/>
  <c r="F460"/>
  <c r="C460"/>
  <c r="E460"/>
  <c r="G460"/>
  <c r="A461" s="1"/>
  <c r="B460"/>
  <c r="F199" i="1"/>
  <c r="H199" s="1"/>
  <c r="I199" s="1"/>
  <c r="A200" s="1"/>
  <c r="C200" l="1"/>
  <c r="D200" s="1"/>
  <c r="B200"/>
  <c r="J200"/>
  <c r="D461" i="2"/>
  <c r="F461"/>
  <c r="C461"/>
  <c r="E461"/>
  <c r="G461"/>
  <c r="A462" s="1"/>
  <c r="B461"/>
  <c r="E200" i="1" l="1"/>
  <c r="K200"/>
  <c r="L200" s="1"/>
  <c r="F200"/>
  <c r="H200" s="1"/>
  <c r="I200" s="1"/>
  <c r="A201" s="1"/>
  <c r="D462" i="2"/>
  <c r="F462"/>
  <c r="C462"/>
  <c r="E462"/>
  <c r="G462"/>
  <c r="A463" s="1"/>
  <c r="B462"/>
  <c r="C201" i="1" l="1"/>
  <c r="D201" s="1"/>
  <c r="B201"/>
  <c r="J201"/>
  <c r="D463" i="2"/>
  <c r="F463"/>
  <c r="C463"/>
  <c r="E463"/>
  <c r="G463"/>
  <c r="A464" s="1"/>
  <c r="B463"/>
  <c r="K201" i="1" l="1"/>
  <c r="L201" s="1"/>
  <c r="E201"/>
  <c r="D464" i="2"/>
  <c r="F464"/>
  <c r="C464"/>
  <c r="E464"/>
  <c r="G464"/>
  <c r="A465" s="1"/>
  <c r="B464"/>
  <c r="D465" l="1"/>
  <c r="F465"/>
  <c r="C465"/>
  <c r="E465"/>
  <c r="G465"/>
  <c r="A466" s="1"/>
  <c r="B465"/>
  <c r="F201" i="1"/>
  <c r="H201" s="1"/>
  <c r="I201" s="1"/>
  <c r="A202" s="1"/>
  <c r="C202" l="1"/>
  <c r="D202" s="1"/>
  <c r="B202"/>
  <c r="J202"/>
  <c r="D466" i="2"/>
  <c r="F466"/>
  <c r="C466"/>
  <c r="E466"/>
  <c r="G466"/>
  <c r="A467" s="1"/>
  <c r="B466"/>
  <c r="E202" i="1" l="1"/>
  <c r="K202"/>
  <c r="L202" s="1"/>
  <c r="F202"/>
  <c r="H202" s="1"/>
  <c r="I202" s="1"/>
  <c r="A203" s="1"/>
  <c r="D467" i="2"/>
  <c r="F467"/>
  <c r="C467"/>
  <c r="E467"/>
  <c r="G467"/>
  <c r="A468" s="1"/>
  <c r="B467"/>
  <c r="C203" i="1" l="1"/>
  <c r="D203" s="1"/>
  <c r="B203"/>
  <c r="J203"/>
  <c r="D468" i="2"/>
  <c r="F468"/>
  <c r="C468"/>
  <c r="E468"/>
  <c r="G468"/>
  <c r="A469" s="1"/>
  <c r="B468"/>
  <c r="K203" i="1" l="1"/>
  <c r="L203" s="1"/>
  <c r="E203"/>
  <c r="D469" i="2"/>
  <c r="F469"/>
  <c r="C469"/>
  <c r="E469"/>
  <c r="G469"/>
  <c r="A470" s="1"/>
  <c r="B469"/>
  <c r="D470" l="1"/>
  <c r="F470"/>
  <c r="C470"/>
  <c r="E470"/>
  <c r="G470"/>
  <c r="A471" s="1"/>
  <c r="B470"/>
  <c r="F203" i="1"/>
  <c r="H203" s="1"/>
  <c r="I203" s="1"/>
  <c r="A204" s="1"/>
  <c r="C204" l="1"/>
  <c r="D204" s="1"/>
  <c r="B204"/>
  <c r="J204"/>
  <c r="D471" i="2"/>
  <c r="F471"/>
  <c r="C471"/>
  <c r="E471"/>
  <c r="G471"/>
  <c r="A472" s="1"/>
  <c r="B471"/>
  <c r="E204" i="1" l="1"/>
  <c r="K204"/>
  <c r="L204" s="1"/>
  <c r="F204"/>
  <c r="H204" s="1"/>
  <c r="I204" s="1"/>
  <c r="A205" s="1"/>
  <c r="D472" i="2"/>
  <c r="F472"/>
  <c r="C472"/>
  <c r="E472"/>
  <c r="G472"/>
  <c r="A473" s="1"/>
  <c r="B472"/>
  <c r="C205" i="1" l="1"/>
  <c r="D205" s="1"/>
  <c r="B205"/>
  <c r="J205"/>
  <c r="D473" i="2"/>
  <c r="F473"/>
  <c r="C473"/>
  <c r="E473"/>
  <c r="G473"/>
  <c r="A474" s="1"/>
  <c r="B473"/>
  <c r="K205" i="1" l="1"/>
  <c r="L205" s="1"/>
  <c r="E205"/>
  <c r="D474" i="2"/>
  <c r="F474"/>
  <c r="C474"/>
  <c r="E474"/>
  <c r="G474"/>
  <c r="A475" s="1"/>
  <c r="B474"/>
  <c r="D475" l="1"/>
  <c r="F475"/>
  <c r="C475"/>
  <c r="E475"/>
  <c r="G475"/>
  <c r="A476" s="1"/>
  <c r="B475"/>
  <c r="F205" i="1"/>
  <c r="H205" s="1"/>
  <c r="I205" s="1"/>
  <c r="A206" s="1"/>
  <c r="C206" l="1"/>
  <c r="D206" s="1"/>
  <c r="B206"/>
  <c r="J206"/>
  <c r="D476" i="2"/>
  <c r="F476"/>
  <c r="C476"/>
  <c r="E476"/>
  <c r="G476"/>
  <c r="A477" s="1"/>
  <c r="B476"/>
  <c r="E206" i="1" l="1"/>
  <c r="K206"/>
  <c r="L206" s="1"/>
  <c r="F206"/>
  <c r="H206" s="1"/>
  <c r="I206" s="1"/>
  <c r="A207" s="1"/>
  <c r="D477" i="2"/>
  <c r="F477"/>
  <c r="C477"/>
  <c r="E477"/>
  <c r="G477"/>
  <c r="A478" s="1"/>
  <c r="B477"/>
  <c r="C207" i="1" l="1"/>
  <c r="D207" s="1"/>
  <c r="B207"/>
  <c r="J207"/>
  <c r="D478" i="2"/>
  <c r="F478"/>
  <c r="C478"/>
  <c r="E478"/>
  <c r="G478"/>
  <c r="A479" s="1"/>
  <c r="B478"/>
  <c r="K207" i="1" l="1"/>
  <c r="L207" s="1"/>
  <c r="E207"/>
  <c r="D479" i="2"/>
  <c r="F479"/>
  <c r="C479"/>
  <c r="E479"/>
  <c r="G479"/>
  <c r="A480" s="1"/>
  <c r="B479"/>
  <c r="D480" l="1"/>
  <c r="F480"/>
  <c r="C480"/>
  <c r="E480"/>
  <c r="G480"/>
  <c r="A481" s="1"/>
  <c r="B480"/>
  <c r="F207" i="1"/>
  <c r="H207" s="1"/>
  <c r="I207" s="1"/>
  <c r="A208" s="1"/>
  <c r="C208" l="1"/>
  <c r="D208" s="1"/>
  <c r="B208"/>
  <c r="J208"/>
  <c r="D481" i="2"/>
  <c r="F481"/>
  <c r="C481"/>
  <c r="E481"/>
  <c r="G481"/>
  <c r="A482" s="1"/>
  <c r="B481"/>
  <c r="E208" i="1" l="1"/>
  <c r="K208"/>
  <c r="L208" s="1"/>
  <c r="F208"/>
  <c r="H208" s="1"/>
  <c r="I208" s="1"/>
  <c r="A209" s="1"/>
  <c r="D482" i="2"/>
  <c r="F482"/>
  <c r="C482"/>
  <c r="E482"/>
  <c r="G482"/>
  <c r="A483" s="1"/>
  <c r="B482"/>
  <c r="C209" i="1" l="1"/>
  <c r="D209" s="1"/>
  <c r="B209"/>
  <c r="J209"/>
  <c r="D483" i="2"/>
  <c r="F483"/>
  <c r="C483"/>
  <c r="E483"/>
  <c r="G483"/>
  <c r="A484" s="1"/>
  <c r="B483"/>
  <c r="K209" i="1" l="1"/>
  <c r="L209" s="1"/>
  <c r="E209"/>
  <c r="D484" i="2"/>
  <c r="F484"/>
  <c r="C484"/>
  <c r="E484"/>
  <c r="G484"/>
  <c r="A485" s="1"/>
  <c r="B484"/>
  <c r="D485" l="1"/>
  <c r="F485"/>
  <c r="C485"/>
  <c r="E485"/>
  <c r="G485"/>
  <c r="A486" s="1"/>
  <c r="B485"/>
  <c r="F209" i="1"/>
  <c r="H209" s="1"/>
  <c r="I209" s="1"/>
  <c r="A210" s="1"/>
  <c r="C210" l="1"/>
  <c r="D210" s="1"/>
  <c r="B210"/>
  <c r="J210"/>
  <c r="D486" i="2"/>
  <c r="F486"/>
  <c r="C486"/>
  <c r="E486"/>
  <c r="G486"/>
  <c r="A487" s="1"/>
  <c r="B486"/>
  <c r="E210" i="1" l="1"/>
  <c r="K210"/>
  <c r="L210" s="1"/>
  <c r="F210"/>
  <c r="H210" s="1"/>
  <c r="I210" s="1"/>
  <c r="A211" s="1"/>
  <c r="D487" i="2"/>
  <c r="F487"/>
  <c r="C487"/>
  <c r="E487"/>
  <c r="G487"/>
  <c r="A488" s="1"/>
  <c r="B487"/>
  <c r="D211" i="1" l="1"/>
  <c r="F211"/>
  <c r="I211"/>
  <c r="A212" s="1"/>
  <c r="C211"/>
  <c r="E211"/>
  <c r="H211"/>
  <c r="B211"/>
  <c r="K211"/>
  <c r="J211"/>
  <c r="L211"/>
  <c r="D488" i="2"/>
  <c r="F488"/>
  <c r="C488"/>
  <c r="E488"/>
  <c r="G488"/>
  <c r="A489" s="1"/>
  <c r="B488"/>
  <c r="D489" l="1"/>
  <c r="F489"/>
  <c r="C489"/>
  <c r="E489"/>
  <c r="G489"/>
  <c r="A490" s="1"/>
  <c r="B489"/>
  <c r="C212" i="1"/>
  <c r="E212"/>
  <c r="H212"/>
  <c r="D212"/>
  <c r="F212"/>
  <c r="I212"/>
  <c r="A213" s="1"/>
  <c r="B212"/>
  <c r="J212"/>
  <c r="K212"/>
  <c r="L212"/>
  <c r="D213" l="1"/>
  <c r="F213"/>
  <c r="I213"/>
  <c r="A214" s="1"/>
  <c r="C213"/>
  <c r="E213"/>
  <c r="H213"/>
  <c r="B213"/>
  <c r="K213"/>
  <c r="J213"/>
  <c r="L213"/>
  <c r="D490" i="2"/>
  <c r="F490"/>
  <c r="C490"/>
  <c r="E490"/>
  <c r="G490"/>
  <c r="A491" s="1"/>
  <c r="B490"/>
  <c r="D491" l="1"/>
  <c r="F491"/>
  <c r="C491"/>
  <c r="E491"/>
  <c r="G491"/>
  <c r="A492" s="1"/>
  <c r="B491"/>
  <c r="C214" i="1"/>
  <c r="E214"/>
  <c r="H214"/>
  <c r="D214"/>
  <c r="F214"/>
  <c r="I214"/>
  <c r="A215" s="1"/>
  <c r="B214"/>
  <c r="J214"/>
  <c r="K214"/>
  <c r="L214"/>
  <c r="D215" l="1"/>
  <c r="F215"/>
  <c r="I215"/>
  <c r="A216" s="1"/>
  <c r="C215"/>
  <c r="E215"/>
  <c r="H215"/>
  <c r="B215"/>
  <c r="K215"/>
  <c r="J215"/>
  <c r="L215"/>
  <c r="D492" i="2"/>
  <c r="F492"/>
  <c r="C492"/>
  <c r="E492"/>
  <c r="G492"/>
  <c r="A493" s="1"/>
  <c r="B492"/>
  <c r="D493" l="1"/>
  <c r="F493"/>
  <c r="C493"/>
  <c r="E493"/>
  <c r="G493"/>
  <c r="A494" s="1"/>
  <c r="B493"/>
  <c r="C216" i="1"/>
  <c r="E216"/>
  <c r="H216"/>
  <c r="D216"/>
  <c r="F216"/>
  <c r="I216"/>
  <c r="A217" s="1"/>
  <c r="B216"/>
  <c r="J216"/>
  <c r="K216"/>
  <c r="L216"/>
  <c r="D494" i="2" l="1"/>
  <c r="F494"/>
  <c r="C494"/>
  <c r="E494"/>
  <c r="G494"/>
  <c r="A495" s="1"/>
  <c r="B494"/>
  <c r="D217" i="1"/>
  <c r="F217"/>
  <c r="I217"/>
  <c r="A218" s="1"/>
  <c r="C217"/>
  <c r="E217"/>
  <c r="H217"/>
  <c r="B217"/>
  <c r="K217"/>
  <c r="J217"/>
  <c r="L217"/>
  <c r="C218" l="1"/>
  <c r="E218"/>
  <c r="H218"/>
  <c r="D218"/>
  <c r="F218"/>
  <c r="I218"/>
  <c r="A219" s="1"/>
  <c r="B218"/>
  <c r="J218"/>
  <c r="K218"/>
  <c r="L218"/>
  <c r="D495" i="2"/>
  <c r="F495"/>
  <c r="C495"/>
  <c r="E495"/>
  <c r="G495"/>
  <c r="A496" s="1"/>
  <c r="B495"/>
  <c r="D496" l="1"/>
  <c r="F496"/>
  <c r="C496"/>
  <c r="E496"/>
  <c r="G496"/>
  <c r="A497" s="1"/>
  <c r="B496"/>
  <c r="D219" i="1"/>
  <c r="F219"/>
  <c r="I219"/>
  <c r="A220" s="1"/>
  <c r="C219"/>
  <c r="E219"/>
  <c r="H219"/>
  <c r="B219"/>
  <c r="K219"/>
  <c r="J219"/>
  <c r="L219"/>
  <c r="C220" l="1"/>
  <c r="E220"/>
  <c r="H220"/>
  <c r="D220"/>
  <c r="F220"/>
  <c r="I220"/>
  <c r="A221" s="1"/>
  <c r="B220"/>
  <c r="J220"/>
  <c r="K220"/>
  <c r="L220"/>
  <c r="D497" i="2"/>
  <c r="F497"/>
  <c r="C497"/>
  <c r="E497"/>
  <c r="G497"/>
  <c r="A498" s="1"/>
  <c r="B497"/>
  <c r="D498" l="1"/>
  <c r="F498"/>
  <c r="C498"/>
  <c r="E498"/>
  <c r="G498"/>
  <c r="A499" s="1"/>
  <c r="B498"/>
  <c r="D221" i="1"/>
  <c r="F221"/>
  <c r="I221"/>
  <c r="A222" s="1"/>
  <c r="C221"/>
  <c r="E221"/>
  <c r="H221"/>
  <c r="B221"/>
  <c r="K221"/>
  <c r="J221"/>
  <c r="L221"/>
  <c r="C222" l="1"/>
  <c r="E222"/>
  <c r="H222"/>
  <c r="D222"/>
  <c r="F222"/>
  <c r="I222"/>
  <c r="A223" s="1"/>
  <c r="B222"/>
  <c r="J222"/>
  <c r="K222"/>
  <c r="L222"/>
  <c r="D499" i="2"/>
  <c r="F499"/>
  <c r="C499"/>
  <c r="E499"/>
  <c r="G499"/>
  <c r="A500" s="1"/>
  <c r="B499"/>
  <c r="D500" l="1"/>
  <c r="F500"/>
  <c r="C500"/>
  <c r="E500"/>
  <c r="G500"/>
  <c r="A501" s="1"/>
  <c r="B500"/>
  <c r="D223" i="1"/>
  <c r="F223"/>
  <c r="I223"/>
  <c r="A224" s="1"/>
  <c r="C223"/>
  <c r="E223"/>
  <c r="H223"/>
  <c r="B223"/>
  <c r="K223"/>
  <c r="J223"/>
  <c r="L223"/>
  <c r="C224" l="1"/>
  <c r="E224"/>
  <c r="H224"/>
  <c r="D224"/>
  <c r="F224"/>
  <c r="I224"/>
  <c r="A225" s="1"/>
  <c r="B224"/>
  <c r="J224"/>
  <c r="K224"/>
  <c r="L224"/>
  <c r="D501" i="2"/>
  <c r="F501"/>
  <c r="C501"/>
  <c r="E501"/>
  <c r="G501"/>
  <c r="A502" s="1"/>
  <c r="B501"/>
  <c r="D502" l="1"/>
  <c r="F502"/>
  <c r="C502"/>
  <c r="E502"/>
  <c r="G502"/>
  <c r="A503" s="1"/>
  <c r="B502"/>
  <c r="D225" i="1"/>
  <c r="F225"/>
  <c r="I225"/>
  <c r="A226" s="1"/>
  <c r="C225"/>
  <c r="E225"/>
  <c r="H225"/>
  <c r="B225"/>
  <c r="K225"/>
  <c r="J225"/>
  <c r="L225"/>
  <c r="C226" l="1"/>
  <c r="E226"/>
  <c r="H226"/>
  <c r="D226"/>
  <c r="F226"/>
  <c r="I226"/>
  <c r="A227" s="1"/>
  <c r="B226"/>
  <c r="J226"/>
  <c r="K226"/>
  <c r="L226"/>
  <c r="D503" i="2"/>
  <c r="F503"/>
  <c r="C503"/>
  <c r="E503"/>
  <c r="G503"/>
  <c r="A504" s="1"/>
  <c r="B503"/>
  <c r="D504" l="1"/>
  <c r="F504"/>
  <c r="C504"/>
  <c r="E504"/>
  <c r="G504"/>
  <c r="A505" s="1"/>
  <c r="B504"/>
  <c r="D227" i="1"/>
  <c r="F227"/>
  <c r="I227"/>
  <c r="A228" s="1"/>
  <c r="C227"/>
  <c r="E227"/>
  <c r="H227"/>
  <c r="B227"/>
  <c r="K227"/>
  <c r="J227"/>
  <c r="L227"/>
  <c r="C228" l="1"/>
  <c r="E228"/>
  <c r="H228"/>
  <c r="D228"/>
  <c r="F228"/>
  <c r="I228"/>
  <c r="A229" s="1"/>
  <c r="B228"/>
  <c r="J228"/>
  <c r="K228"/>
  <c r="L228"/>
  <c r="D505" i="2"/>
  <c r="F505"/>
  <c r="C505"/>
  <c r="E505"/>
  <c r="G505"/>
  <c r="A506" s="1"/>
  <c r="B505"/>
  <c r="D506" l="1"/>
  <c r="F506"/>
  <c r="C506"/>
  <c r="E506"/>
  <c r="G506"/>
  <c r="A507" s="1"/>
  <c r="B506"/>
  <c r="D229" i="1"/>
  <c r="F229"/>
  <c r="I229"/>
  <c r="A230" s="1"/>
  <c r="C229"/>
  <c r="E229"/>
  <c r="H229"/>
  <c r="B229"/>
  <c r="K229"/>
  <c r="J229"/>
  <c r="L229"/>
  <c r="C230" l="1"/>
  <c r="E230"/>
  <c r="H230"/>
  <c r="D230"/>
  <c r="F230"/>
  <c r="I230"/>
  <c r="A231" s="1"/>
  <c r="B230"/>
  <c r="J230"/>
  <c r="K230"/>
  <c r="L230"/>
  <c r="D507" i="2"/>
  <c r="F507"/>
  <c r="C507"/>
  <c r="E507"/>
  <c r="G507"/>
  <c r="A508" s="1"/>
  <c r="B507"/>
  <c r="D508" l="1"/>
  <c r="F508"/>
  <c r="C508"/>
  <c r="E508"/>
  <c r="G508"/>
  <c r="A509" s="1"/>
  <c r="B508"/>
  <c r="D231" i="1"/>
  <c r="F231"/>
  <c r="I231"/>
  <c r="A232" s="1"/>
  <c r="C231"/>
  <c r="E231"/>
  <c r="H231"/>
  <c r="B231"/>
  <c r="K231"/>
  <c r="J231"/>
  <c r="L231"/>
  <c r="C232" l="1"/>
  <c r="E232"/>
  <c r="H232"/>
  <c r="D232"/>
  <c r="F232"/>
  <c r="I232"/>
  <c r="A233" s="1"/>
  <c r="B232"/>
  <c r="J232"/>
  <c r="K232"/>
  <c r="L232"/>
  <c r="D509" i="2"/>
  <c r="F509"/>
  <c r="C509"/>
  <c r="E509"/>
  <c r="G509"/>
  <c r="A510" s="1"/>
  <c r="B509"/>
  <c r="D510" l="1"/>
  <c r="F510"/>
  <c r="C510"/>
  <c r="E510"/>
  <c r="G510"/>
  <c r="A511" s="1"/>
  <c r="B510"/>
  <c r="D233" i="1"/>
  <c r="F233"/>
  <c r="I233"/>
  <c r="A234" s="1"/>
  <c r="C233"/>
  <c r="E233"/>
  <c r="H233"/>
  <c r="B233"/>
  <c r="K233"/>
  <c r="J233"/>
  <c r="L233"/>
  <c r="C234" l="1"/>
  <c r="E234"/>
  <c r="H234"/>
  <c r="D234"/>
  <c r="F234"/>
  <c r="I234"/>
  <c r="A235" s="1"/>
  <c r="B234"/>
  <c r="J234"/>
  <c r="K234"/>
  <c r="L234"/>
  <c r="D511" i="2"/>
  <c r="F511"/>
  <c r="C511"/>
  <c r="E511"/>
  <c r="G511"/>
  <c r="A512" s="1"/>
  <c r="B511"/>
  <c r="D512" l="1"/>
  <c r="F512"/>
  <c r="C512"/>
  <c r="E512"/>
  <c r="G512"/>
  <c r="A513" s="1"/>
  <c r="B512"/>
  <c r="D235" i="1"/>
  <c r="F235"/>
  <c r="I235"/>
  <c r="A236" s="1"/>
  <c r="C235"/>
  <c r="E235"/>
  <c r="H235"/>
  <c r="B235"/>
  <c r="K235"/>
  <c r="J235"/>
  <c r="L235"/>
  <c r="C236" l="1"/>
  <c r="E236"/>
  <c r="H236"/>
  <c r="D236"/>
  <c r="F236"/>
  <c r="I236"/>
  <c r="A237" s="1"/>
  <c r="B236"/>
  <c r="J236"/>
  <c r="K236"/>
  <c r="L236"/>
  <c r="D513" i="2"/>
  <c r="F513"/>
  <c r="C513"/>
  <c r="E513"/>
  <c r="G513"/>
  <c r="A514" s="1"/>
  <c r="B513"/>
  <c r="D514" l="1"/>
  <c r="F514"/>
  <c r="C514"/>
  <c r="E514"/>
  <c r="G514"/>
  <c r="A515" s="1"/>
  <c r="B514"/>
  <c r="D237" i="1"/>
  <c r="F237"/>
  <c r="I237"/>
  <c r="A238" s="1"/>
  <c r="C237"/>
  <c r="E237"/>
  <c r="H237"/>
  <c r="B237"/>
  <c r="K237"/>
  <c r="J237"/>
  <c r="L237"/>
  <c r="C238" l="1"/>
  <c r="E238"/>
  <c r="H238"/>
  <c r="D238"/>
  <c r="F238"/>
  <c r="I238"/>
  <c r="A239" s="1"/>
  <c r="B238"/>
  <c r="J238"/>
  <c r="K238"/>
  <c r="L238"/>
  <c r="D515" i="2"/>
  <c r="F515"/>
  <c r="C515"/>
  <c r="E515"/>
  <c r="G515"/>
  <c r="A516" s="1"/>
  <c r="B515"/>
  <c r="D516" l="1"/>
  <c r="F516"/>
  <c r="C516"/>
  <c r="E516"/>
  <c r="G516"/>
  <c r="A517" s="1"/>
  <c r="B516"/>
  <c r="D239" i="1"/>
  <c r="F239"/>
  <c r="I239"/>
  <c r="A240" s="1"/>
  <c r="C239"/>
  <c r="E239"/>
  <c r="H239"/>
  <c r="B239"/>
  <c r="K239"/>
  <c r="J239"/>
  <c r="L239"/>
  <c r="C240" l="1"/>
  <c r="E240"/>
  <c r="H240"/>
  <c r="D240"/>
  <c r="F240"/>
  <c r="I240"/>
  <c r="A241" s="1"/>
  <c r="B240"/>
  <c r="J240"/>
  <c r="K240"/>
  <c r="L240"/>
  <c r="D517" i="2"/>
  <c r="F517"/>
  <c r="C517"/>
  <c r="E517"/>
  <c r="G517"/>
  <c r="A518" s="1"/>
  <c r="B517"/>
  <c r="D518" l="1"/>
  <c r="F518"/>
  <c r="C518"/>
  <c r="E518"/>
  <c r="G518"/>
  <c r="A519" s="1"/>
  <c r="B518"/>
  <c r="D241" i="1"/>
  <c r="F241"/>
  <c r="I241"/>
  <c r="A242" s="1"/>
  <c r="C241"/>
  <c r="E241"/>
  <c r="H241"/>
  <c r="B241"/>
  <c r="K241"/>
  <c r="J241"/>
  <c r="L241"/>
  <c r="C242" l="1"/>
  <c r="E242"/>
  <c r="H242"/>
  <c r="D242"/>
  <c r="F242"/>
  <c r="I242"/>
  <c r="A243" s="1"/>
  <c r="B242"/>
  <c r="J242"/>
  <c r="K242"/>
  <c r="L242"/>
  <c r="D519" i="2"/>
  <c r="F519"/>
  <c r="C519"/>
  <c r="E519"/>
  <c r="G519"/>
  <c r="A520" s="1"/>
  <c r="B519"/>
  <c r="D520" l="1"/>
  <c r="F520"/>
  <c r="C520"/>
  <c r="E520"/>
  <c r="G520"/>
  <c r="A521" s="1"/>
  <c r="B520"/>
  <c r="D243" i="1"/>
  <c r="F243"/>
  <c r="I243"/>
  <c r="A244" s="1"/>
  <c r="C243"/>
  <c r="E243"/>
  <c r="H243"/>
  <c r="B243"/>
  <c r="K243"/>
  <c r="J243"/>
  <c r="L243"/>
  <c r="C244" l="1"/>
  <c r="E244"/>
  <c r="H244"/>
  <c r="D244"/>
  <c r="F244"/>
  <c r="I244"/>
  <c r="A245" s="1"/>
  <c r="B244"/>
  <c r="J244"/>
  <c r="K244"/>
  <c r="L244"/>
  <c r="D521" i="2"/>
  <c r="F521"/>
  <c r="C521"/>
  <c r="E521"/>
  <c r="G521"/>
  <c r="A522" s="1"/>
  <c r="B521"/>
  <c r="D522" l="1"/>
  <c r="F522"/>
  <c r="C522"/>
  <c r="E522"/>
  <c r="G522"/>
  <c r="A523" s="1"/>
  <c r="B522"/>
  <c r="D245" i="1"/>
  <c r="F245"/>
  <c r="I245"/>
  <c r="A246" s="1"/>
  <c r="C245"/>
  <c r="E245"/>
  <c r="H245"/>
  <c r="B245"/>
  <c r="K245"/>
  <c r="J245"/>
  <c r="L245"/>
  <c r="C246" l="1"/>
  <c r="E246"/>
  <c r="H246"/>
  <c r="D246"/>
  <c r="F246"/>
  <c r="I246"/>
  <c r="A247" s="1"/>
  <c r="B246"/>
  <c r="J246"/>
  <c r="K246"/>
  <c r="L246"/>
  <c r="D523" i="2"/>
  <c r="F523"/>
  <c r="C523"/>
  <c r="E523"/>
  <c r="G523"/>
  <c r="A524" s="1"/>
  <c r="B523"/>
  <c r="D524" l="1"/>
  <c r="F524"/>
  <c r="C524"/>
  <c r="E524"/>
  <c r="G524"/>
  <c r="A525" s="1"/>
  <c r="B524"/>
  <c r="D247" i="1"/>
  <c r="F247"/>
  <c r="I247"/>
  <c r="A248" s="1"/>
  <c r="C247"/>
  <c r="E247"/>
  <c r="H247"/>
  <c r="B247"/>
  <c r="K247"/>
  <c r="J247"/>
  <c r="L247"/>
  <c r="C248" l="1"/>
  <c r="E248"/>
  <c r="H248"/>
  <c r="D248"/>
  <c r="F248"/>
  <c r="I248"/>
  <c r="A249" s="1"/>
  <c r="B248"/>
  <c r="J248"/>
  <c r="K248"/>
  <c r="L248"/>
  <c r="D525" i="2"/>
  <c r="F525"/>
  <c r="C525"/>
  <c r="E525"/>
  <c r="G525"/>
  <c r="A526" s="1"/>
  <c r="B525"/>
  <c r="D526" l="1"/>
  <c r="F526"/>
  <c r="C526"/>
  <c r="E526"/>
  <c r="G526"/>
  <c r="A527" s="1"/>
  <c r="B526"/>
  <c r="D249" i="1"/>
  <c r="F249"/>
  <c r="I249"/>
  <c r="A250" s="1"/>
  <c r="C249"/>
  <c r="E249"/>
  <c r="H249"/>
  <c r="B249"/>
  <c r="K249"/>
  <c r="J249"/>
  <c r="L249"/>
  <c r="C250" l="1"/>
  <c r="E250"/>
  <c r="H250"/>
  <c r="D250"/>
  <c r="F250"/>
  <c r="I250"/>
  <c r="A251" s="1"/>
  <c r="B250"/>
  <c r="J250"/>
  <c r="K250"/>
  <c r="L250"/>
  <c r="D527" i="2"/>
  <c r="F527"/>
  <c r="C527"/>
  <c r="E527"/>
  <c r="G527"/>
  <c r="A528" s="1"/>
  <c r="B527"/>
  <c r="D528" l="1"/>
  <c r="F528"/>
  <c r="C528"/>
  <c r="E528"/>
  <c r="G528"/>
  <c r="A529" s="1"/>
  <c r="B528"/>
  <c r="D251" i="1"/>
  <c r="F251"/>
  <c r="I251"/>
  <c r="A252" s="1"/>
  <c r="C251"/>
  <c r="E251"/>
  <c r="H251"/>
  <c r="B251"/>
  <c r="K251"/>
  <c r="J251"/>
  <c r="L251"/>
  <c r="C252" l="1"/>
  <c r="E252"/>
  <c r="H252"/>
  <c r="D252"/>
  <c r="F252"/>
  <c r="I252"/>
  <c r="A253" s="1"/>
  <c r="B252"/>
  <c r="J252"/>
  <c r="K252"/>
  <c r="L252"/>
  <c r="D529" i="2"/>
  <c r="F529"/>
  <c r="C529"/>
  <c r="E529"/>
  <c r="G529"/>
  <c r="A530" s="1"/>
  <c r="B529"/>
  <c r="D530" l="1"/>
  <c r="F530"/>
  <c r="C530"/>
  <c r="E530"/>
  <c r="G530"/>
  <c r="A531" s="1"/>
  <c r="B530"/>
  <c r="D253" i="1"/>
  <c r="F253"/>
  <c r="I253"/>
  <c r="A254" s="1"/>
  <c r="C253"/>
  <c r="E253"/>
  <c r="H253"/>
  <c r="B253"/>
  <c r="K253"/>
  <c r="J253"/>
  <c r="L253"/>
  <c r="C254" l="1"/>
  <c r="E254"/>
  <c r="H254"/>
  <c r="D254"/>
  <c r="F254"/>
  <c r="I254"/>
  <c r="A255" s="1"/>
  <c r="B254"/>
  <c r="J254"/>
  <c r="K254"/>
  <c r="L254"/>
  <c r="D531" i="2"/>
  <c r="F531"/>
  <c r="C531"/>
  <c r="E531"/>
  <c r="G531"/>
  <c r="A532" s="1"/>
  <c r="B531"/>
  <c r="D532" l="1"/>
  <c r="F532"/>
  <c r="C532"/>
  <c r="E532"/>
  <c r="G532"/>
  <c r="A533" s="1"/>
  <c r="B532"/>
  <c r="D255" i="1"/>
  <c r="F255"/>
  <c r="I255"/>
  <c r="A256" s="1"/>
  <c r="C255"/>
  <c r="E255"/>
  <c r="H255"/>
  <c r="B255"/>
  <c r="K255"/>
  <c r="J255"/>
  <c r="L255"/>
  <c r="C256" l="1"/>
  <c r="E256"/>
  <c r="H256"/>
  <c r="D256"/>
  <c r="F256"/>
  <c r="I256"/>
  <c r="A257" s="1"/>
  <c r="B256"/>
  <c r="J256"/>
  <c r="K256"/>
  <c r="L256"/>
  <c r="D533" i="2"/>
  <c r="F533"/>
  <c r="C533"/>
  <c r="E533"/>
  <c r="G533"/>
  <c r="A534" s="1"/>
  <c r="B533"/>
  <c r="D534" l="1"/>
  <c r="F534"/>
  <c r="C534"/>
  <c r="E534"/>
  <c r="G534"/>
  <c r="A535" s="1"/>
  <c r="B534"/>
  <c r="D257" i="1"/>
  <c r="F257"/>
  <c r="I257"/>
  <c r="A258" s="1"/>
  <c r="C257"/>
  <c r="E257"/>
  <c r="H257"/>
  <c r="B257"/>
  <c r="K257"/>
  <c r="J257"/>
  <c r="L257"/>
  <c r="C258" l="1"/>
  <c r="E258"/>
  <c r="H258"/>
  <c r="D258"/>
  <c r="F258"/>
  <c r="I258"/>
  <c r="A259" s="1"/>
  <c r="B258"/>
  <c r="J258"/>
  <c r="K258"/>
  <c r="L258"/>
  <c r="D535" i="2"/>
  <c r="F535"/>
  <c r="C535"/>
  <c r="E535"/>
  <c r="G535"/>
  <c r="A536" s="1"/>
  <c r="B535"/>
  <c r="D536" l="1"/>
  <c r="F536"/>
  <c r="C536"/>
  <c r="E536"/>
  <c r="G536"/>
  <c r="A537" s="1"/>
  <c r="B536"/>
  <c r="D259" i="1"/>
  <c r="F259"/>
  <c r="I259"/>
  <c r="A260" s="1"/>
  <c r="C259"/>
  <c r="E259"/>
  <c r="H259"/>
  <c r="B259"/>
  <c r="K259"/>
  <c r="J259"/>
  <c r="L259"/>
  <c r="C260" l="1"/>
  <c r="E260"/>
  <c r="H260"/>
  <c r="D260"/>
  <c r="F260"/>
  <c r="I260"/>
  <c r="A261" s="1"/>
  <c r="B260"/>
  <c r="J260"/>
  <c r="K260"/>
  <c r="L260"/>
  <c r="D537" i="2"/>
  <c r="F537"/>
  <c r="C537"/>
  <c r="E537"/>
  <c r="G537"/>
  <c r="A538" s="1"/>
  <c r="B537"/>
  <c r="D538" l="1"/>
  <c r="F538"/>
  <c r="C538"/>
  <c r="E538"/>
  <c r="G538"/>
  <c r="A539" s="1"/>
  <c r="B538"/>
  <c r="D261" i="1"/>
  <c r="F261"/>
  <c r="I261"/>
  <c r="A262" s="1"/>
  <c r="C261"/>
  <c r="E261"/>
  <c r="H261"/>
  <c r="B261"/>
  <c r="K261"/>
  <c r="J261"/>
  <c r="L261"/>
  <c r="C262" l="1"/>
  <c r="E262"/>
  <c r="H262"/>
  <c r="D262"/>
  <c r="F262"/>
  <c r="I262"/>
  <c r="A263" s="1"/>
  <c r="B262"/>
  <c r="J262"/>
  <c r="K262"/>
  <c r="L262"/>
  <c r="D539" i="2"/>
  <c r="F539"/>
  <c r="C539"/>
  <c r="E539"/>
  <c r="G539"/>
  <c r="A540" s="1"/>
  <c r="B539"/>
  <c r="D540" l="1"/>
  <c r="F540"/>
  <c r="C540"/>
  <c r="E540"/>
  <c r="G540"/>
  <c r="A541" s="1"/>
  <c r="B540"/>
  <c r="D263" i="1"/>
  <c r="F263"/>
  <c r="I263"/>
  <c r="A264" s="1"/>
  <c r="C263"/>
  <c r="E263"/>
  <c r="H263"/>
  <c r="B263"/>
  <c r="K263"/>
  <c r="J263"/>
  <c r="L263"/>
  <c r="C264" l="1"/>
  <c r="E264"/>
  <c r="H264"/>
  <c r="D264"/>
  <c r="F264"/>
  <c r="I264"/>
  <c r="A265" s="1"/>
  <c r="B264"/>
  <c r="J264"/>
  <c r="K264"/>
  <c r="L264"/>
  <c r="D541" i="2"/>
  <c r="F541"/>
  <c r="C541"/>
  <c r="E541"/>
  <c r="G541"/>
  <c r="A542" s="1"/>
  <c r="B541"/>
  <c r="D542" l="1"/>
  <c r="F542"/>
  <c r="C542"/>
  <c r="E542"/>
  <c r="G542"/>
  <c r="A543" s="1"/>
  <c r="B542"/>
  <c r="D265" i="1"/>
  <c r="F265"/>
  <c r="I265"/>
  <c r="A266" s="1"/>
  <c r="C265"/>
  <c r="E265"/>
  <c r="H265"/>
  <c r="B265"/>
  <c r="K265"/>
  <c r="J265"/>
  <c r="L265"/>
  <c r="C266" l="1"/>
  <c r="E266"/>
  <c r="H266"/>
  <c r="D266"/>
  <c r="F266"/>
  <c r="I266"/>
  <c r="A267" s="1"/>
  <c r="B266"/>
  <c r="J266"/>
  <c r="K266"/>
  <c r="L266"/>
  <c r="D543" i="2"/>
  <c r="F543"/>
  <c r="C543"/>
  <c r="E543"/>
  <c r="G543"/>
  <c r="A544" s="1"/>
  <c r="B543"/>
  <c r="D544" l="1"/>
  <c r="F544"/>
  <c r="C544"/>
  <c r="E544"/>
  <c r="G544"/>
  <c r="A545" s="1"/>
  <c r="B544"/>
  <c r="D267" i="1"/>
  <c r="F267"/>
  <c r="I267"/>
  <c r="A268" s="1"/>
  <c r="C267"/>
  <c r="E267"/>
  <c r="H267"/>
  <c r="B267"/>
  <c r="K267"/>
  <c r="J267"/>
  <c r="L267"/>
  <c r="C268" l="1"/>
  <c r="E268"/>
  <c r="H268"/>
  <c r="D268"/>
  <c r="F268"/>
  <c r="I268"/>
  <c r="A269" s="1"/>
  <c r="B268"/>
  <c r="J268"/>
  <c r="K268"/>
  <c r="L268"/>
  <c r="D545" i="2"/>
  <c r="F545"/>
  <c r="C545"/>
  <c r="E545"/>
  <c r="G545"/>
  <c r="A546" s="1"/>
  <c r="B545"/>
  <c r="D546" l="1"/>
  <c r="F546"/>
  <c r="C546"/>
  <c r="E546"/>
  <c r="G546"/>
  <c r="A547" s="1"/>
  <c r="B546"/>
  <c r="D269" i="1"/>
  <c r="F269"/>
  <c r="I269"/>
  <c r="A270" s="1"/>
  <c r="C269"/>
  <c r="E269"/>
  <c r="H269"/>
  <c r="B269"/>
  <c r="K269"/>
  <c r="J269"/>
  <c r="L269"/>
  <c r="C270" l="1"/>
  <c r="E270"/>
  <c r="H270"/>
  <c r="D270"/>
  <c r="F270"/>
  <c r="I270"/>
  <c r="A271" s="1"/>
  <c r="B270"/>
  <c r="J270"/>
  <c r="K270"/>
  <c r="L270"/>
  <c r="D547" i="2"/>
  <c r="F547"/>
  <c r="C547"/>
  <c r="E547"/>
  <c r="G547"/>
  <c r="A548" s="1"/>
  <c r="B547"/>
  <c r="D548" l="1"/>
  <c r="F548"/>
  <c r="C548"/>
  <c r="E548"/>
  <c r="G548"/>
  <c r="A549" s="1"/>
  <c r="B548"/>
  <c r="D271" i="1"/>
  <c r="F271"/>
  <c r="I271"/>
  <c r="A272" s="1"/>
  <c r="C271"/>
  <c r="E271"/>
  <c r="H271"/>
  <c r="B271"/>
  <c r="K271"/>
  <c r="J271"/>
  <c r="L271"/>
  <c r="C272" l="1"/>
  <c r="E272"/>
  <c r="H272"/>
  <c r="D272"/>
  <c r="F272"/>
  <c r="I272"/>
  <c r="A273" s="1"/>
  <c r="B272"/>
  <c r="J272"/>
  <c r="K272"/>
  <c r="L272"/>
  <c r="D549" i="2"/>
  <c r="F549"/>
  <c r="C549"/>
  <c r="E549"/>
  <c r="G549"/>
  <c r="A550" s="1"/>
  <c r="B549"/>
  <c r="D550" l="1"/>
  <c r="F550"/>
  <c r="C550"/>
  <c r="E550"/>
  <c r="G550"/>
  <c r="A551" s="1"/>
  <c r="B550"/>
  <c r="D273" i="1"/>
  <c r="F273"/>
  <c r="I273"/>
  <c r="A274" s="1"/>
  <c r="C273"/>
  <c r="E273"/>
  <c r="H273"/>
  <c r="B273"/>
  <c r="K273"/>
  <c r="J273"/>
  <c r="L273"/>
  <c r="C274" l="1"/>
  <c r="E274"/>
  <c r="H274"/>
  <c r="D274"/>
  <c r="F274"/>
  <c r="I274"/>
  <c r="A275" s="1"/>
  <c r="B274"/>
  <c r="J274"/>
  <c r="K274"/>
  <c r="L274"/>
  <c r="D551" i="2"/>
  <c r="F551"/>
  <c r="C551"/>
  <c r="E551"/>
  <c r="G551"/>
  <c r="A552" s="1"/>
  <c r="B551"/>
  <c r="D552" l="1"/>
  <c r="F552"/>
  <c r="C552"/>
  <c r="E552"/>
  <c r="G552"/>
  <c r="A553" s="1"/>
  <c r="B552"/>
  <c r="D275" i="1"/>
  <c r="F275"/>
  <c r="I275"/>
  <c r="A276" s="1"/>
  <c r="C275"/>
  <c r="E275"/>
  <c r="H275"/>
  <c r="B275"/>
  <c r="K275"/>
  <c r="J275"/>
  <c r="L275"/>
  <c r="C276" l="1"/>
  <c r="E276"/>
  <c r="H276"/>
  <c r="D276"/>
  <c r="F276"/>
  <c r="I276"/>
  <c r="A277" s="1"/>
  <c r="B276"/>
  <c r="J276"/>
  <c r="K276"/>
  <c r="L276"/>
  <c r="D553" i="2"/>
  <c r="F553"/>
  <c r="C553"/>
  <c r="E553"/>
  <c r="G553"/>
  <c r="A554" s="1"/>
  <c r="B553"/>
  <c r="D554" l="1"/>
  <c r="F554"/>
  <c r="C554"/>
  <c r="E554"/>
  <c r="G554"/>
  <c r="A555" s="1"/>
  <c r="B554"/>
  <c r="D277" i="1"/>
  <c r="F277"/>
  <c r="I277"/>
  <c r="A278" s="1"/>
  <c r="C277"/>
  <c r="E277"/>
  <c r="H277"/>
  <c r="B277"/>
  <c r="K277"/>
  <c r="J277"/>
  <c r="L277"/>
  <c r="C278" l="1"/>
  <c r="E278"/>
  <c r="H278"/>
  <c r="D278"/>
  <c r="F278"/>
  <c r="I278"/>
  <c r="A279" s="1"/>
  <c r="B278"/>
  <c r="J278"/>
  <c r="K278"/>
  <c r="L278"/>
  <c r="D555" i="2"/>
  <c r="F555"/>
  <c r="C555"/>
  <c r="E555"/>
  <c r="G555"/>
  <c r="A556" s="1"/>
  <c r="B555"/>
  <c r="D556" l="1"/>
  <c r="F556"/>
  <c r="C556"/>
  <c r="E556"/>
  <c r="G556"/>
  <c r="A557" s="1"/>
  <c r="B556"/>
  <c r="D279" i="1"/>
  <c r="F279"/>
  <c r="I279"/>
  <c r="A280" s="1"/>
  <c r="C279"/>
  <c r="E279"/>
  <c r="H279"/>
  <c r="B279"/>
  <c r="K279"/>
  <c r="J279"/>
  <c r="L279"/>
  <c r="C280" l="1"/>
  <c r="E280"/>
  <c r="H280"/>
  <c r="D280"/>
  <c r="F280"/>
  <c r="I280"/>
  <c r="A281" s="1"/>
  <c r="B280"/>
  <c r="J280"/>
  <c r="K280"/>
  <c r="L280"/>
  <c r="D557" i="2"/>
  <c r="F557"/>
  <c r="C557"/>
  <c r="E557"/>
  <c r="G557"/>
  <c r="A558" s="1"/>
  <c r="B557"/>
  <c r="D558" l="1"/>
  <c r="F558"/>
  <c r="C558"/>
  <c r="E558"/>
  <c r="G558"/>
  <c r="A559" s="1"/>
  <c r="B558"/>
  <c r="D281" i="1"/>
  <c r="F281"/>
  <c r="I281"/>
  <c r="A282" s="1"/>
  <c r="C281"/>
  <c r="E281"/>
  <c r="H281"/>
  <c r="B281"/>
  <c r="K281"/>
  <c r="J281"/>
  <c r="L281"/>
  <c r="C282" l="1"/>
  <c r="E282"/>
  <c r="H282"/>
  <c r="D282"/>
  <c r="F282"/>
  <c r="I282"/>
  <c r="A283" s="1"/>
  <c r="B282"/>
  <c r="J282"/>
  <c r="K282"/>
  <c r="L282"/>
  <c r="D559" i="2"/>
  <c r="F559"/>
  <c r="C559"/>
  <c r="E559"/>
  <c r="G559"/>
  <c r="A560" s="1"/>
  <c r="B559"/>
  <c r="D560" l="1"/>
  <c r="F560"/>
  <c r="C560"/>
  <c r="E560"/>
  <c r="G560"/>
  <c r="A561" s="1"/>
  <c r="B560"/>
  <c r="D283" i="1"/>
  <c r="F283"/>
  <c r="I283"/>
  <c r="A284" s="1"/>
  <c r="C283"/>
  <c r="E283"/>
  <c r="H283"/>
  <c r="B283"/>
  <c r="K283"/>
  <c r="J283"/>
  <c r="L283"/>
  <c r="C284" l="1"/>
  <c r="E284"/>
  <c r="H284"/>
  <c r="D284"/>
  <c r="F284"/>
  <c r="I284"/>
  <c r="A285" s="1"/>
  <c r="B284"/>
  <c r="J284"/>
  <c r="K284"/>
  <c r="L284"/>
  <c r="D561" i="2"/>
  <c r="F561"/>
  <c r="C561"/>
  <c r="E561"/>
  <c r="G561"/>
  <c r="A562" s="1"/>
  <c r="B561"/>
  <c r="D562" l="1"/>
  <c r="F562"/>
  <c r="C562"/>
  <c r="E562"/>
  <c r="G562"/>
  <c r="A563" s="1"/>
  <c r="B562"/>
  <c r="D285" i="1"/>
  <c r="F285"/>
  <c r="I285"/>
  <c r="A286" s="1"/>
  <c r="C285"/>
  <c r="E285"/>
  <c r="H285"/>
  <c r="B285"/>
  <c r="K285"/>
  <c r="J285"/>
  <c r="L285"/>
  <c r="C286" l="1"/>
  <c r="E286"/>
  <c r="H286"/>
  <c r="D286"/>
  <c r="F286"/>
  <c r="I286"/>
  <c r="A287" s="1"/>
  <c r="B286"/>
  <c r="J286"/>
  <c r="K286"/>
  <c r="L286"/>
  <c r="D563" i="2"/>
  <c r="F563"/>
  <c r="C563"/>
  <c r="E563"/>
  <c r="G563"/>
  <c r="A564" s="1"/>
  <c r="B563"/>
  <c r="D564" l="1"/>
  <c r="F564"/>
  <c r="C564"/>
  <c r="E564"/>
  <c r="G564"/>
  <c r="A565" s="1"/>
  <c r="B564"/>
  <c r="D287" i="1"/>
  <c r="F287"/>
  <c r="I287"/>
  <c r="A288" s="1"/>
  <c r="C287"/>
  <c r="E287"/>
  <c r="H287"/>
  <c r="B287"/>
  <c r="K287"/>
  <c r="J287"/>
  <c r="L287"/>
  <c r="C288" l="1"/>
  <c r="E288"/>
  <c r="H288"/>
  <c r="D288"/>
  <c r="F288"/>
  <c r="I288"/>
  <c r="A289" s="1"/>
  <c r="B288"/>
  <c r="J288"/>
  <c r="K288"/>
  <c r="L288"/>
  <c r="D565" i="2"/>
  <c r="F565"/>
  <c r="C565"/>
  <c r="E565"/>
  <c r="G565"/>
  <c r="A566" s="1"/>
  <c r="B565"/>
  <c r="D566" l="1"/>
  <c r="F566"/>
  <c r="C566"/>
  <c r="E566"/>
  <c r="G566"/>
  <c r="A567" s="1"/>
  <c r="B566"/>
  <c r="D289" i="1"/>
  <c r="F289"/>
  <c r="I289"/>
  <c r="A290" s="1"/>
  <c r="C289"/>
  <c r="E289"/>
  <c r="H289"/>
  <c r="B289"/>
  <c r="K289"/>
  <c r="J289"/>
  <c r="L289"/>
  <c r="C290" l="1"/>
  <c r="E290"/>
  <c r="H290"/>
  <c r="D290"/>
  <c r="F290"/>
  <c r="I290"/>
  <c r="A291" s="1"/>
  <c r="B290"/>
  <c r="J290"/>
  <c r="K290"/>
  <c r="L290"/>
  <c r="D567" i="2"/>
  <c r="F567"/>
  <c r="C567"/>
  <c r="E567"/>
  <c r="G567"/>
  <c r="A568" s="1"/>
  <c r="B567"/>
  <c r="D568" l="1"/>
  <c r="F568"/>
  <c r="C568"/>
  <c r="E568"/>
  <c r="G568"/>
  <c r="A569" s="1"/>
  <c r="B568"/>
  <c r="D291" i="1"/>
  <c r="F291"/>
  <c r="I291"/>
  <c r="A292" s="1"/>
  <c r="C291"/>
  <c r="E291"/>
  <c r="H291"/>
  <c r="B291"/>
  <c r="K291"/>
  <c r="J291"/>
  <c r="L291"/>
  <c r="C292" l="1"/>
  <c r="E292"/>
  <c r="H292"/>
  <c r="D292"/>
  <c r="F292"/>
  <c r="I292"/>
  <c r="A293" s="1"/>
  <c r="B292"/>
  <c r="J292"/>
  <c r="K292"/>
  <c r="L292"/>
  <c r="D569" i="2"/>
  <c r="F569"/>
  <c r="C569"/>
  <c r="E569"/>
  <c r="G569"/>
  <c r="A570" s="1"/>
  <c r="B569"/>
  <c r="D570" l="1"/>
  <c r="F570"/>
  <c r="C570"/>
  <c r="E570"/>
  <c r="G570"/>
  <c r="A571" s="1"/>
  <c r="B570"/>
  <c r="D293" i="1"/>
  <c r="F293"/>
  <c r="I293"/>
  <c r="A294" s="1"/>
  <c r="C293"/>
  <c r="E293"/>
  <c r="H293"/>
  <c r="B293"/>
  <c r="K293"/>
  <c r="J293"/>
  <c r="L293"/>
  <c r="C294" l="1"/>
  <c r="E294"/>
  <c r="H294"/>
  <c r="D294"/>
  <c r="F294"/>
  <c r="I294"/>
  <c r="A295" s="1"/>
  <c r="B294"/>
  <c r="J294"/>
  <c r="K294"/>
  <c r="L294"/>
  <c r="D571" i="2"/>
  <c r="F571"/>
  <c r="C571"/>
  <c r="E571"/>
  <c r="G571"/>
  <c r="A572" s="1"/>
  <c r="B571"/>
  <c r="D572" l="1"/>
  <c r="F572"/>
  <c r="C572"/>
  <c r="E572"/>
  <c r="G572"/>
  <c r="A573" s="1"/>
  <c r="B572"/>
  <c r="D295" i="1"/>
  <c r="F295"/>
  <c r="I295"/>
  <c r="A296" s="1"/>
  <c r="C295"/>
  <c r="E295"/>
  <c r="H295"/>
  <c r="B295"/>
  <c r="K295"/>
  <c r="J295"/>
  <c r="L295"/>
  <c r="C296" l="1"/>
  <c r="E296"/>
  <c r="H296"/>
  <c r="D296"/>
  <c r="F296"/>
  <c r="I296"/>
  <c r="A297" s="1"/>
  <c r="B296"/>
  <c r="J296"/>
  <c r="K296"/>
  <c r="L296"/>
  <c r="D573" i="2"/>
  <c r="F573"/>
  <c r="C573"/>
  <c r="E573"/>
  <c r="G573"/>
  <c r="A574" s="1"/>
  <c r="B573"/>
  <c r="D574" l="1"/>
  <c r="F574"/>
  <c r="C574"/>
  <c r="E574"/>
  <c r="G574"/>
  <c r="A575" s="1"/>
  <c r="B574"/>
  <c r="D297" i="1"/>
  <c r="F297"/>
  <c r="I297"/>
  <c r="A298" s="1"/>
  <c r="C297"/>
  <c r="E297"/>
  <c r="H297"/>
  <c r="B297"/>
  <c r="K297"/>
  <c r="J297"/>
  <c r="L297"/>
  <c r="C298" l="1"/>
  <c r="E298"/>
  <c r="H298"/>
  <c r="D298"/>
  <c r="F298"/>
  <c r="I298"/>
  <c r="A299" s="1"/>
  <c r="B298"/>
  <c r="J298"/>
  <c r="K298"/>
  <c r="L298"/>
  <c r="D575" i="2"/>
  <c r="F575"/>
  <c r="C575"/>
  <c r="E575"/>
  <c r="G575"/>
  <c r="A576" s="1"/>
  <c r="B575"/>
  <c r="D576" l="1"/>
  <c r="F576"/>
  <c r="C576"/>
  <c r="E576"/>
  <c r="G576"/>
  <c r="A577" s="1"/>
  <c r="B576"/>
  <c r="D299" i="1"/>
  <c r="F299"/>
  <c r="I299"/>
  <c r="A300" s="1"/>
  <c r="C299"/>
  <c r="E299"/>
  <c r="H299"/>
  <c r="B299"/>
  <c r="K299"/>
  <c r="J299"/>
  <c r="L299"/>
  <c r="C300" l="1"/>
  <c r="E300"/>
  <c r="H300"/>
  <c r="D300"/>
  <c r="F300"/>
  <c r="I300"/>
  <c r="A301" s="1"/>
  <c r="B300"/>
  <c r="J300"/>
  <c r="K300"/>
  <c r="L300"/>
  <c r="D577" i="2"/>
  <c r="F577"/>
  <c r="C577"/>
  <c r="E577"/>
  <c r="G577"/>
  <c r="A578" s="1"/>
  <c r="B577"/>
  <c r="D578" l="1"/>
  <c r="F578"/>
  <c r="C578"/>
  <c r="E578"/>
  <c r="G578"/>
  <c r="A579" s="1"/>
  <c r="B578"/>
  <c r="D301" i="1"/>
  <c r="F301"/>
  <c r="I301"/>
  <c r="A302" s="1"/>
  <c r="C301"/>
  <c r="E301"/>
  <c r="H301"/>
  <c r="B301"/>
  <c r="K301"/>
  <c r="J301"/>
  <c r="L301"/>
  <c r="C302" l="1"/>
  <c r="E302"/>
  <c r="H302"/>
  <c r="D302"/>
  <c r="F302"/>
  <c r="I302"/>
  <c r="A303" s="1"/>
  <c r="B302"/>
  <c r="J302"/>
  <c r="K302"/>
  <c r="L302"/>
  <c r="D579" i="2"/>
  <c r="F579"/>
  <c r="C579"/>
  <c r="E579"/>
  <c r="G579"/>
  <c r="A580" s="1"/>
  <c r="B579"/>
  <c r="D580" l="1"/>
  <c r="F580"/>
  <c r="C580"/>
  <c r="E580"/>
  <c r="G580"/>
  <c r="A581" s="1"/>
  <c r="B580"/>
  <c r="D303" i="1"/>
  <c r="F303"/>
  <c r="I303"/>
  <c r="A304" s="1"/>
  <c r="C303"/>
  <c r="E303"/>
  <c r="H303"/>
  <c r="B303"/>
  <c r="K303"/>
  <c r="J303"/>
  <c r="L303"/>
  <c r="C304" l="1"/>
  <c r="E304"/>
  <c r="H304"/>
  <c r="D304"/>
  <c r="F304"/>
  <c r="I304"/>
  <c r="A305" s="1"/>
  <c r="B304"/>
  <c r="J304"/>
  <c r="K304"/>
  <c r="L304"/>
  <c r="D581" i="2"/>
  <c r="F581"/>
  <c r="C581"/>
  <c r="E581"/>
  <c r="G581"/>
  <c r="A582" s="1"/>
  <c r="B581"/>
  <c r="D582" l="1"/>
  <c r="F582"/>
  <c r="C582"/>
  <c r="E582"/>
  <c r="G582"/>
  <c r="A583" s="1"/>
  <c r="B582"/>
  <c r="D305" i="1"/>
  <c r="F305"/>
  <c r="I305"/>
  <c r="A306" s="1"/>
  <c r="C305"/>
  <c r="E305"/>
  <c r="H305"/>
  <c r="B305"/>
  <c r="K305"/>
  <c r="J305"/>
  <c r="L305"/>
  <c r="C306" l="1"/>
  <c r="E306"/>
  <c r="H306"/>
  <c r="D306"/>
  <c r="F306"/>
  <c r="I306"/>
  <c r="A307" s="1"/>
  <c r="B306"/>
  <c r="J306"/>
  <c r="K306"/>
  <c r="L306"/>
  <c r="D583" i="2"/>
  <c r="F583"/>
  <c r="C583"/>
  <c r="E583"/>
  <c r="G583"/>
  <c r="A584" s="1"/>
  <c r="B583"/>
  <c r="D584" l="1"/>
  <c r="F584"/>
  <c r="C584"/>
  <c r="E584"/>
  <c r="G584"/>
  <c r="A585" s="1"/>
  <c r="B584"/>
  <c r="D307" i="1"/>
  <c r="F307"/>
  <c r="I307"/>
  <c r="A308" s="1"/>
  <c r="C307"/>
  <c r="E307"/>
  <c r="H307"/>
  <c r="B307"/>
  <c r="K307"/>
  <c r="J307"/>
  <c r="L307"/>
  <c r="C308" l="1"/>
  <c r="E308"/>
  <c r="H308"/>
  <c r="D308"/>
  <c r="F308"/>
  <c r="I308"/>
  <c r="A309" s="1"/>
  <c r="B308"/>
  <c r="J308"/>
  <c r="K308"/>
  <c r="L308"/>
  <c r="D585" i="2"/>
  <c r="F585"/>
  <c r="C585"/>
  <c r="E585"/>
  <c r="G585"/>
  <c r="A586" s="1"/>
  <c r="B585"/>
  <c r="D586" l="1"/>
  <c r="F586"/>
  <c r="C586"/>
  <c r="E586"/>
  <c r="G586"/>
  <c r="A587" s="1"/>
  <c r="B586"/>
  <c r="D309" i="1"/>
  <c r="F309"/>
  <c r="I309"/>
  <c r="A310" s="1"/>
  <c r="C309"/>
  <c r="E309"/>
  <c r="H309"/>
  <c r="B309"/>
  <c r="K309"/>
  <c r="J309"/>
  <c r="L309"/>
  <c r="C310" l="1"/>
  <c r="E310"/>
  <c r="H310"/>
  <c r="D310"/>
  <c r="F310"/>
  <c r="I310"/>
  <c r="A311" s="1"/>
  <c r="B310"/>
  <c r="J310"/>
  <c r="K310"/>
  <c r="L310"/>
  <c r="D587" i="2"/>
  <c r="F587"/>
  <c r="C587"/>
  <c r="E587"/>
  <c r="G587"/>
  <c r="A588" s="1"/>
  <c r="B587"/>
  <c r="D588" l="1"/>
  <c r="F588"/>
  <c r="C588"/>
  <c r="E588"/>
  <c r="G588"/>
  <c r="A589" s="1"/>
  <c r="B588"/>
  <c r="D311" i="1"/>
  <c r="F311"/>
  <c r="I311"/>
  <c r="A312" s="1"/>
  <c r="C311"/>
  <c r="E311"/>
  <c r="H311"/>
  <c r="B311"/>
  <c r="K311"/>
  <c r="J311"/>
  <c r="L311"/>
  <c r="C312" l="1"/>
  <c r="E312"/>
  <c r="H312"/>
  <c r="D312"/>
  <c r="F312"/>
  <c r="I312"/>
  <c r="A313" s="1"/>
  <c r="B312"/>
  <c r="J312"/>
  <c r="K312"/>
  <c r="L312"/>
  <c r="D589" i="2"/>
  <c r="F589"/>
  <c r="C589"/>
  <c r="E589"/>
  <c r="G589"/>
  <c r="A590" s="1"/>
  <c r="B589"/>
  <c r="D590" l="1"/>
  <c r="F590"/>
  <c r="C590"/>
  <c r="E590"/>
  <c r="G590"/>
  <c r="A591" s="1"/>
  <c r="B590"/>
  <c r="D313" i="1"/>
  <c r="F313"/>
  <c r="I313"/>
  <c r="A314" s="1"/>
  <c r="C313"/>
  <c r="E313"/>
  <c r="H313"/>
  <c r="B313"/>
  <c r="K313"/>
  <c r="J313"/>
  <c r="L313"/>
  <c r="C314" l="1"/>
  <c r="E314"/>
  <c r="H314"/>
  <c r="D314"/>
  <c r="F314"/>
  <c r="I314"/>
  <c r="A315" s="1"/>
  <c r="B314"/>
  <c r="J314"/>
  <c r="K314"/>
  <c r="L314"/>
  <c r="D591" i="2"/>
  <c r="F591"/>
  <c r="C591"/>
  <c r="E591"/>
  <c r="G591"/>
  <c r="A592" s="1"/>
  <c r="B591"/>
  <c r="D592" l="1"/>
  <c r="F592"/>
  <c r="C592"/>
  <c r="E592"/>
  <c r="G592"/>
  <c r="A593" s="1"/>
  <c r="B592"/>
  <c r="D315" i="1"/>
  <c r="F315"/>
  <c r="I315"/>
  <c r="A316" s="1"/>
  <c r="C315"/>
  <c r="E315"/>
  <c r="H315"/>
  <c r="B315"/>
  <c r="K315"/>
  <c r="J315"/>
  <c r="L315"/>
  <c r="C316" l="1"/>
  <c r="E316"/>
  <c r="H316"/>
  <c r="D316"/>
  <c r="F316"/>
  <c r="I316"/>
  <c r="A317" s="1"/>
  <c r="B316"/>
  <c r="J316"/>
  <c r="K316"/>
  <c r="L316"/>
  <c r="D593" i="2"/>
  <c r="F593"/>
  <c r="C593"/>
  <c r="E593"/>
  <c r="G593"/>
  <c r="A594" s="1"/>
  <c r="B593"/>
  <c r="D594" l="1"/>
  <c r="F594"/>
  <c r="C594"/>
  <c r="E594"/>
  <c r="G594"/>
  <c r="A595" s="1"/>
  <c r="B594"/>
  <c r="D317" i="1"/>
  <c r="F317"/>
  <c r="I317"/>
  <c r="A318" s="1"/>
  <c r="C317"/>
  <c r="E317"/>
  <c r="H317"/>
  <c r="B317"/>
  <c r="K317"/>
  <c r="J317"/>
  <c r="L317"/>
  <c r="C318" l="1"/>
  <c r="E318"/>
  <c r="H318"/>
  <c r="D318"/>
  <c r="F318"/>
  <c r="I318"/>
  <c r="A319" s="1"/>
  <c r="B318"/>
  <c r="J318"/>
  <c r="K318"/>
  <c r="L318"/>
  <c r="D595" i="2"/>
  <c r="F595"/>
  <c r="C595"/>
  <c r="E595"/>
  <c r="G595"/>
  <c r="A596" s="1"/>
  <c r="B595"/>
  <c r="D596" l="1"/>
  <c r="F596"/>
  <c r="C596"/>
  <c r="E596"/>
  <c r="G596"/>
  <c r="A597" s="1"/>
  <c r="B596"/>
  <c r="D319" i="1"/>
  <c r="F319"/>
  <c r="I319"/>
  <c r="A320" s="1"/>
  <c r="C319"/>
  <c r="E319"/>
  <c r="H319"/>
  <c r="B319"/>
  <c r="K319"/>
  <c r="J319"/>
  <c r="L319"/>
  <c r="C320" l="1"/>
  <c r="E320"/>
  <c r="H320"/>
  <c r="D320"/>
  <c r="F320"/>
  <c r="I320"/>
  <c r="A321" s="1"/>
  <c r="B320"/>
  <c r="J320"/>
  <c r="K320"/>
  <c r="L320"/>
  <c r="D597" i="2"/>
  <c r="F597"/>
  <c r="C597"/>
  <c r="E597"/>
  <c r="G597"/>
  <c r="A598" s="1"/>
  <c r="B597"/>
  <c r="D598" l="1"/>
  <c r="F598"/>
  <c r="C598"/>
  <c r="E598"/>
  <c r="G598"/>
  <c r="A599" s="1"/>
  <c r="B598"/>
  <c r="D321" i="1"/>
  <c r="F321"/>
  <c r="I321"/>
  <c r="A322" s="1"/>
  <c r="C321"/>
  <c r="E321"/>
  <c r="H321"/>
  <c r="B321"/>
  <c r="K321"/>
  <c r="J321"/>
  <c r="L321"/>
  <c r="C322" l="1"/>
  <c r="E322"/>
  <c r="H322"/>
  <c r="D322"/>
  <c r="F322"/>
  <c r="I322"/>
  <c r="A323" s="1"/>
  <c r="B322"/>
  <c r="J322"/>
  <c r="K322"/>
  <c r="L322"/>
  <c r="D599" i="2"/>
  <c r="F599"/>
  <c r="C599"/>
  <c r="E599"/>
  <c r="G599"/>
  <c r="A600" s="1"/>
  <c r="B599"/>
  <c r="D600" l="1"/>
  <c r="F600"/>
  <c r="C600"/>
  <c r="E600"/>
  <c r="G600"/>
  <c r="A601" s="1"/>
  <c r="B600"/>
  <c r="D323" i="1"/>
  <c r="F323"/>
  <c r="I323"/>
  <c r="A324" s="1"/>
  <c r="C323"/>
  <c r="E323"/>
  <c r="H323"/>
  <c r="B323"/>
  <c r="K323"/>
  <c r="J323"/>
  <c r="L323"/>
  <c r="C324" l="1"/>
  <c r="E324"/>
  <c r="H324"/>
  <c r="D324"/>
  <c r="F324"/>
  <c r="I324"/>
  <c r="A325" s="1"/>
  <c r="B324"/>
  <c r="J324"/>
  <c r="K324"/>
  <c r="L324"/>
  <c r="D601" i="2"/>
  <c r="F601"/>
  <c r="C601"/>
  <c r="E601"/>
  <c r="G601"/>
  <c r="A602" s="1"/>
  <c r="B601"/>
  <c r="D602" l="1"/>
  <c r="F602"/>
  <c r="C602"/>
  <c r="E602"/>
  <c r="G602"/>
  <c r="A603" s="1"/>
  <c r="B602"/>
  <c r="D325" i="1"/>
  <c r="F325"/>
  <c r="I325"/>
  <c r="A326" s="1"/>
  <c r="C325"/>
  <c r="E325"/>
  <c r="H325"/>
  <c r="B325"/>
  <c r="K325"/>
  <c r="J325"/>
  <c r="L325"/>
  <c r="C326" l="1"/>
  <c r="E326"/>
  <c r="H326"/>
  <c r="D326"/>
  <c r="F326"/>
  <c r="I326"/>
  <c r="A327" s="1"/>
  <c r="B326"/>
  <c r="J326"/>
  <c r="K326"/>
  <c r="L326"/>
  <c r="D603" i="2"/>
  <c r="F603"/>
  <c r="C603"/>
  <c r="E603"/>
  <c r="G603"/>
  <c r="A604" s="1"/>
  <c r="B603"/>
  <c r="D604" l="1"/>
  <c r="F604"/>
  <c r="C604"/>
  <c r="E604"/>
  <c r="G604"/>
  <c r="A605" s="1"/>
  <c r="B604"/>
  <c r="D327" i="1"/>
  <c r="F327"/>
  <c r="I327"/>
  <c r="A328" s="1"/>
  <c r="C327"/>
  <c r="E327"/>
  <c r="H327"/>
  <c r="B327"/>
  <c r="K327"/>
  <c r="J327"/>
  <c r="L327"/>
  <c r="C328" l="1"/>
  <c r="E328"/>
  <c r="H328"/>
  <c r="D328"/>
  <c r="F328"/>
  <c r="I328"/>
  <c r="A329" s="1"/>
  <c r="B328"/>
  <c r="J328"/>
  <c r="K328"/>
  <c r="L328"/>
  <c r="D605" i="2"/>
  <c r="F605"/>
  <c r="C605"/>
  <c r="E605"/>
  <c r="G605"/>
  <c r="A606" s="1"/>
  <c r="B605"/>
  <c r="D606" l="1"/>
  <c r="F606"/>
  <c r="C606"/>
  <c r="E606"/>
  <c r="G606"/>
  <c r="A607" s="1"/>
  <c r="B606"/>
  <c r="D329" i="1"/>
  <c r="F329"/>
  <c r="I329"/>
  <c r="A330" s="1"/>
  <c r="C329"/>
  <c r="H329"/>
  <c r="E329"/>
  <c r="B329"/>
  <c r="K329"/>
  <c r="J329"/>
  <c r="L329"/>
  <c r="C330" l="1"/>
  <c r="E330"/>
  <c r="H330"/>
  <c r="D330"/>
  <c r="I330"/>
  <c r="A331" s="1"/>
  <c r="F330"/>
  <c r="B330"/>
  <c r="J330"/>
  <c r="K330"/>
  <c r="L330"/>
  <c r="D607" i="2"/>
  <c r="F607"/>
  <c r="C607"/>
  <c r="E607"/>
  <c r="G607"/>
  <c r="A608" s="1"/>
  <c r="B607"/>
  <c r="D608" l="1"/>
  <c r="F608"/>
  <c r="C608"/>
  <c r="E608"/>
  <c r="G608"/>
  <c r="A609" s="1"/>
  <c r="B608"/>
  <c r="D331" i="1"/>
  <c r="F331"/>
  <c r="I331"/>
  <c r="A332" s="1"/>
  <c r="E331"/>
  <c r="C331"/>
  <c r="H331"/>
  <c r="B331"/>
  <c r="K331"/>
  <c r="J331"/>
  <c r="L331"/>
  <c r="D332" l="1"/>
  <c r="F332"/>
  <c r="I332"/>
  <c r="A333" s="1"/>
  <c r="C332"/>
  <c r="E332"/>
  <c r="H332"/>
  <c r="B332"/>
  <c r="J332"/>
  <c r="K332"/>
  <c r="L332"/>
  <c r="D609" i="2"/>
  <c r="F609"/>
  <c r="C609"/>
  <c r="E609"/>
  <c r="G609"/>
  <c r="A610" s="1"/>
  <c r="B609"/>
  <c r="D610" l="1"/>
  <c r="F610"/>
  <c r="C610"/>
  <c r="E610"/>
  <c r="G610"/>
  <c r="A611" s="1"/>
  <c r="B610"/>
  <c r="C333" i="1"/>
  <c r="E333"/>
  <c r="H333"/>
  <c r="D333"/>
  <c r="F333"/>
  <c r="I333"/>
  <c r="A334" s="1"/>
  <c r="B333"/>
  <c r="K333"/>
  <c r="J333"/>
  <c r="L333"/>
  <c r="D334" l="1"/>
  <c r="F334"/>
  <c r="I334"/>
  <c r="A335" s="1"/>
  <c r="C334"/>
  <c r="E334"/>
  <c r="H334"/>
  <c r="B334"/>
  <c r="J334"/>
  <c r="K334"/>
  <c r="L334"/>
  <c r="D611" i="2"/>
  <c r="F611"/>
  <c r="C611"/>
  <c r="E611"/>
  <c r="G611"/>
  <c r="A612" s="1"/>
  <c r="B611"/>
  <c r="D612" l="1"/>
  <c r="F612"/>
  <c r="C612"/>
  <c r="E612"/>
  <c r="G612"/>
  <c r="A613" s="1"/>
  <c r="B612"/>
  <c r="C335" i="1"/>
  <c r="E335"/>
  <c r="H335"/>
  <c r="D335"/>
  <c r="F335"/>
  <c r="I335"/>
  <c r="A336" s="1"/>
  <c r="B335"/>
  <c r="K335"/>
  <c r="J335"/>
  <c r="L335"/>
  <c r="D613" i="2" l="1"/>
  <c r="F613"/>
  <c r="C613"/>
  <c r="E613"/>
  <c r="G613"/>
  <c r="A614" s="1"/>
  <c r="B613"/>
  <c r="D336" i="1"/>
  <c r="F336"/>
  <c r="I336"/>
  <c r="A337" s="1"/>
  <c r="C336"/>
  <c r="E336"/>
  <c r="H336"/>
  <c r="B336"/>
  <c r="J336"/>
  <c r="K336"/>
  <c r="L336"/>
  <c r="D614" i="2" l="1"/>
  <c r="F614"/>
  <c r="C614"/>
  <c r="E614"/>
  <c r="G614"/>
  <c r="A615" s="1"/>
  <c r="B614"/>
  <c r="C337" i="1"/>
  <c r="E337"/>
  <c r="H337"/>
  <c r="D337"/>
  <c r="F337"/>
  <c r="I337"/>
  <c r="A338" s="1"/>
  <c r="B337"/>
  <c r="K337"/>
  <c r="J337"/>
  <c r="L337"/>
  <c r="D615" i="2" l="1"/>
  <c r="F615"/>
  <c r="C615"/>
  <c r="E615"/>
  <c r="G615"/>
  <c r="A616" s="1"/>
  <c r="B615"/>
  <c r="D338" i="1"/>
  <c r="F338"/>
  <c r="I338"/>
  <c r="A339" s="1"/>
  <c r="C338"/>
  <c r="E338"/>
  <c r="H338"/>
  <c r="B338"/>
  <c r="J338"/>
  <c r="K338"/>
  <c r="L338"/>
  <c r="C339" l="1"/>
  <c r="E339"/>
  <c r="H339"/>
  <c r="D339"/>
  <c r="F339"/>
  <c r="I339"/>
  <c r="A340" s="1"/>
  <c r="B339"/>
  <c r="K339"/>
  <c r="J339"/>
  <c r="L339"/>
  <c r="D616" i="2"/>
  <c r="F616"/>
  <c r="C616"/>
  <c r="E616"/>
  <c r="G616"/>
  <c r="A617" s="1"/>
  <c r="B616"/>
  <c r="D617" l="1"/>
  <c r="F617"/>
  <c r="C617"/>
  <c r="E617"/>
  <c r="G617"/>
  <c r="A618" s="1"/>
  <c r="B617"/>
  <c r="D340" i="1"/>
  <c r="F340"/>
  <c r="I340"/>
  <c r="A341" s="1"/>
  <c r="C340"/>
  <c r="E340"/>
  <c r="H340"/>
  <c r="B340"/>
  <c r="J340"/>
  <c r="K340"/>
  <c r="L340"/>
  <c r="C341" l="1"/>
  <c r="E341"/>
  <c r="H341"/>
  <c r="D341"/>
  <c r="F341"/>
  <c r="I341"/>
  <c r="A342" s="1"/>
  <c r="B341"/>
  <c r="K341"/>
  <c r="J341"/>
  <c r="L341"/>
  <c r="D618" i="2"/>
  <c r="F618"/>
  <c r="C618"/>
  <c r="E618"/>
  <c r="G618"/>
  <c r="A619" s="1"/>
  <c r="B618"/>
  <c r="D619" l="1"/>
  <c r="F619"/>
  <c r="C619"/>
  <c r="E619"/>
  <c r="G619"/>
  <c r="A620" s="1"/>
  <c r="B619"/>
  <c r="D342" i="1"/>
  <c r="F342"/>
  <c r="I342"/>
  <c r="A343" s="1"/>
  <c r="C342"/>
  <c r="E342"/>
  <c r="H342"/>
  <c r="B342"/>
  <c r="J342"/>
  <c r="K342"/>
  <c r="L342"/>
  <c r="C343" l="1"/>
  <c r="E343"/>
  <c r="H343"/>
  <c r="D343"/>
  <c r="F343"/>
  <c r="I343"/>
  <c r="A344" s="1"/>
  <c r="B343"/>
  <c r="K343"/>
  <c r="J343"/>
  <c r="L343"/>
  <c r="D620" i="2"/>
  <c r="F620"/>
  <c r="C620"/>
  <c r="E620"/>
  <c r="G620"/>
  <c r="A621" s="1"/>
  <c r="B620"/>
  <c r="D621" l="1"/>
  <c r="F621"/>
  <c r="C621"/>
  <c r="E621"/>
  <c r="G621"/>
  <c r="A622" s="1"/>
  <c r="B621"/>
  <c r="D344" i="1"/>
  <c r="F344"/>
  <c r="I344"/>
  <c r="A345" s="1"/>
  <c r="C344"/>
  <c r="E344"/>
  <c r="H344"/>
  <c r="B344"/>
  <c r="J344"/>
  <c r="K344"/>
  <c r="L344"/>
  <c r="C345" l="1"/>
  <c r="E345"/>
  <c r="H345"/>
  <c r="D345"/>
  <c r="F345"/>
  <c r="I345"/>
  <c r="A346" s="1"/>
  <c r="B345"/>
  <c r="K345"/>
  <c r="J345"/>
  <c r="L345"/>
  <c r="D622" i="2"/>
  <c r="F622"/>
  <c r="C622"/>
  <c r="E622"/>
  <c r="G622"/>
  <c r="A623" s="1"/>
  <c r="B622"/>
  <c r="D623" l="1"/>
  <c r="F623"/>
  <c r="C623"/>
  <c r="E623"/>
  <c r="G623"/>
  <c r="A624" s="1"/>
  <c r="B623"/>
  <c r="D346" i="1"/>
  <c r="F346"/>
  <c r="I346"/>
  <c r="A347" s="1"/>
  <c r="C346"/>
  <c r="E346"/>
  <c r="H346"/>
  <c r="B346"/>
  <c r="J346"/>
  <c r="K346"/>
  <c r="L346"/>
  <c r="C347" l="1"/>
  <c r="E347"/>
  <c r="H347"/>
  <c r="D347"/>
  <c r="F347"/>
  <c r="I347"/>
  <c r="A348" s="1"/>
  <c r="B347"/>
  <c r="K347"/>
  <c r="J347"/>
  <c r="L347"/>
  <c r="D624" i="2"/>
  <c r="F624"/>
  <c r="C624"/>
  <c r="E624"/>
  <c r="G624"/>
  <c r="A625" s="1"/>
  <c r="B624"/>
  <c r="D625" l="1"/>
  <c r="F625"/>
  <c r="C625"/>
  <c r="E625"/>
  <c r="G625"/>
  <c r="A626" s="1"/>
  <c r="B625"/>
  <c r="D348" i="1"/>
  <c r="F348"/>
  <c r="I348"/>
  <c r="A349" s="1"/>
  <c r="C348"/>
  <c r="E348"/>
  <c r="H348"/>
  <c r="B348"/>
  <c r="J348"/>
  <c r="K348"/>
  <c r="L348"/>
  <c r="C349" l="1"/>
  <c r="E349"/>
  <c r="H349"/>
  <c r="D349"/>
  <c r="F349"/>
  <c r="I349"/>
  <c r="A350" s="1"/>
  <c r="B349"/>
  <c r="K349"/>
  <c r="J349"/>
  <c r="L349"/>
  <c r="D626" i="2"/>
  <c r="F626"/>
  <c r="C626"/>
  <c r="E626"/>
  <c r="G626"/>
  <c r="A627" s="1"/>
  <c r="B626"/>
  <c r="D627" l="1"/>
  <c r="F627"/>
  <c r="C627"/>
  <c r="E627"/>
  <c r="G627"/>
  <c r="A628" s="1"/>
  <c r="B627"/>
  <c r="D350" i="1"/>
  <c r="F350"/>
  <c r="I350"/>
  <c r="A351" s="1"/>
  <c r="C350"/>
  <c r="E350"/>
  <c r="H350"/>
  <c r="B350"/>
  <c r="J350"/>
  <c r="K350"/>
  <c r="L350"/>
  <c r="C351" l="1"/>
  <c r="E351"/>
  <c r="H351"/>
  <c r="D351"/>
  <c r="F351"/>
  <c r="I351"/>
  <c r="A352" s="1"/>
  <c r="B351"/>
  <c r="K351"/>
  <c r="J351"/>
  <c r="L351"/>
  <c r="D628" i="2"/>
  <c r="F628"/>
  <c r="C628"/>
  <c r="E628"/>
  <c r="G628"/>
  <c r="A629" s="1"/>
  <c r="B628"/>
  <c r="D629" l="1"/>
  <c r="F629"/>
  <c r="C629"/>
  <c r="E629"/>
  <c r="G629"/>
  <c r="A630" s="1"/>
  <c r="B629"/>
  <c r="D352" i="1"/>
  <c r="F352"/>
  <c r="I352"/>
  <c r="A353" s="1"/>
  <c r="C352"/>
  <c r="E352"/>
  <c r="H352"/>
  <c r="B352"/>
  <c r="J352"/>
  <c r="K352"/>
  <c r="L352"/>
  <c r="C353" l="1"/>
  <c r="E353"/>
  <c r="H353"/>
  <c r="D353"/>
  <c r="F353"/>
  <c r="I353"/>
  <c r="A354" s="1"/>
  <c r="B353"/>
  <c r="K353"/>
  <c r="J353"/>
  <c r="L353"/>
  <c r="D630" i="2"/>
  <c r="F630"/>
  <c r="C630"/>
  <c r="E630"/>
  <c r="G630"/>
  <c r="A631" s="1"/>
  <c r="B630"/>
  <c r="D631" l="1"/>
  <c r="F631"/>
  <c r="C631"/>
  <c r="E631"/>
  <c r="G631"/>
  <c r="A632" s="1"/>
  <c r="B631"/>
  <c r="D354" i="1"/>
  <c r="F354"/>
  <c r="I354"/>
  <c r="A355" s="1"/>
  <c r="C354"/>
  <c r="E354"/>
  <c r="H354"/>
  <c r="B354"/>
  <c r="J354"/>
  <c r="K354"/>
  <c r="L354"/>
  <c r="D632" i="2" l="1"/>
  <c r="F632"/>
  <c r="C632"/>
  <c r="E632"/>
  <c r="G632"/>
  <c r="A633" s="1"/>
  <c r="B632"/>
  <c r="C355" i="1"/>
  <c r="E355"/>
  <c r="H355"/>
  <c r="D355"/>
  <c r="F355"/>
  <c r="I355"/>
  <c r="A356" s="1"/>
  <c r="B355"/>
  <c r="K355"/>
  <c r="J355"/>
  <c r="L355"/>
  <c r="D356" l="1"/>
  <c r="F356"/>
  <c r="I356"/>
  <c r="A357" s="1"/>
  <c r="C356"/>
  <c r="E356"/>
  <c r="H356"/>
  <c r="B356"/>
  <c r="J356"/>
  <c r="K356"/>
  <c r="L356"/>
  <c r="D633" i="2"/>
  <c r="F633"/>
  <c r="C633"/>
  <c r="E633"/>
  <c r="G633"/>
  <c r="A634" s="1"/>
  <c r="B633"/>
  <c r="D634" l="1"/>
  <c r="F634"/>
  <c r="C634"/>
  <c r="E634"/>
  <c r="G634"/>
  <c r="A635" s="1"/>
  <c r="B634"/>
  <c r="C357" i="1"/>
  <c r="E357"/>
  <c r="H357"/>
  <c r="D357"/>
  <c r="F357"/>
  <c r="I357"/>
  <c r="A358" s="1"/>
  <c r="B357"/>
  <c r="K357"/>
  <c r="J357"/>
  <c r="L357"/>
  <c r="D635" i="2" l="1"/>
  <c r="F635"/>
  <c r="C635"/>
  <c r="E635"/>
  <c r="G635"/>
  <c r="A636" s="1"/>
  <c r="B635"/>
  <c r="D358" i="1"/>
  <c r="F358"/>
  <c r="I358"/>
  <c r="A359" s="1"/>
  <c r="C358"/>
  <c r="E358"/>
  <c r="H358"/>
  <c r="B358"/>
  <c r="J358"/>
  <c r="K358"/>
  <c r="L358"/>
  <c r="C359" l="1"/>
  <c r="E359"/>
  <c r="H359"/>
  <c r="D359"/>
  <c r="F359"/>
  <c r="I359"/>
  <c r="A360" s="1"/>
  <c r="B359"/>
  <c r="K359"/>
  <c r="J359"/>
  <c r="L359"/>
  <c r="D636" i="2"/>
  <c r="F636"/>
  <c r="C636"/>
  <c r="E636"/>
  <c r="G636"/>
  <c r="A637" s="1"/>
  <c r="B636"/>
  <c r="D637" l="1"/>
  <c r="F637"/>
  <c r="C637"/>
  <c r="E637"/>
  <c r="G637"/>
  <c r="A638" s="1"/>
  <c r="B637"/>
  <c r="D360" i="1"/>
  <c r="F360"/>
  <c r="I360"/>
  <c r="A361" s="1"/>
  <c r="C360"/>
  <c r="E360"/>
  <c r="H360"/>
  <c r="B360"/>
  <c r="J360"/>
  <c r="K360"/>
  <c r="L360"/>
  <c r="C361" l="1"/>
  <c r="E361"/>
  <c r="H361"/>
  <c r="D361"/>
  <c r="F361"/>
  <c r="I361"/>
  <c r="A362" s="1"/>
  <c r="B361"/>
  <c r="K361"/>
  <c r="J361"/>
  <c r="L361"/>
  <c r="D638" i="2"/>
  <c r="F638"/>
  <c r="C638"/>
  <c r="E638"/>
  <c r="G638"/>
  <c r="A639" s="1"/>
  <c r="B638"/>
  <c r="D639" l="1"/>
  <c r="F639"/>
  <c r="C639"/>
  <c r="E639"/>
  <c r="G639"/>
  <c r="A640" s="1"/>
  <c r="B639"/>
  <c r="D362" i="1"/>
  <c r="F362"/>
  <c r="I362"/>
  <c r="A363" s="1"/>
  <c r="C362"/>
  <c r="E362"/>
  <c r="H362"/>
  <c r="B362"/>
  <c r="J362"/>
  <c r="K362"/>
  <c r="L362"/>
  <c r="C363" l="1"/>
  <c r="E363"/>
  <c r="H363"/>
  <c r="D363"/>
  <c r="F363"/>
  <c r="I363"/>
  <c r="A364" s="1"/>
  <c r="B363"/>
  <c r="K363"/>
  <c r="J363"/>
  <c r="L363"/>
  <c r="D640" i="2"/>
  <c r="F640"/>
  <c r="C640"/>
  <c r="E640"/>
  <c r="G640"/>
  <c r="A641" s="1"/>
  <c r="B640"/>
  <c r="D641" l="1"/>
  <c r="F641"/>
  <c r="C641"/>
  <c r="E641"/>
  <c r="G641"/>
  <c r="A642" s="1"/>
  <c r="B641"/>
  <c r="D364" i="1"/>
  <c r="F364"/>
  <c r="I364"/>
  <c r="A365" s="1"/>
  <c r="C364"/>
  <c r="E364"/>
  <c r="H364"/>
  <c r="B364"/>
  <c r="J364"/>
  <c r="K364"/>
  <c r="L364"/>
  <c r="C365" l="1"/>
  <c r="E365"/>
  <c r="H365"/>
  <c r="D365"/>
  <c r="F365"/>
  <c r="I365"/>
  <c r="A366" s="1"/>
  <c r="B365"/>
  <c r="K365"/>
  <c r="J365"/>
  <c r="L365"/>
  <c r="D642" i="2"/>
  <c r="F642"/>
  <c r="C642"/>
  <c r="E642"/>
  <c r="G642"/>
  <c r="A643" s="1"/>
  <c r="B642"/>
  <c r="D643" l="1"/>
  <c r="F643"/>
  <c r="C643"/>
  <c r="E643"/>
  <c r="G643"/>
  <c r="A644" s="1"/>
  <c r="B643"/>
  <c r="D366" i="1"/>
  <c r="F366"/>
  <c r="I366"/>
  <c r="A367" s="1"/>
  <c r="C366"/>
  <c r="E366"/>
  <c r="H366"/>
  <c r="B366"/>
  <c r="J366"/>
  <c r="K366"/>
  <c r="L366"/>
  <c r="D644" i="2" l="1"/>
  <c r="F644"/>
  <c r="C644"/>
  <c r="E644"/>
  <c r="G644"/>
  <c r="A645" s="1"/>
  <c r="B644"/>
  <c r="C367" i="1"/>
  <c r="E367"/>
  <c r="H367"/>
  <c r="D367"/>
  <c r="F367"/>
  <c r="I367"/>
  <c r="A368" s="1"/>
  <c r="B367"/>
  <c r="K367"/>
  <c r="J367"/>
  <c r="L367"/>
  <c r="D368" l="1"/>
  <c r="F368"/>
  <c r="I368"/>
  <c r="A369" s="1"/>
  <c r="C368"/>
  <c r="E368"/>
  <c r="H368"/>
  <c r="B368"/>
  <c r="J368"/>
  <c r="K368"/>
  <c r="L368"/>
  <c r="D645" i="2"/>
  <c r="F645"/>
  <c r="C645"/>
  <c r="E645"/>
  <c r="G645"/>
  <c r="A646" s="1"/>
  <c r="B645"/>
  <c r="D646" l="1"/>
  <c r="F646"/>
  <c r="C646"/>
  <c r="E646"/>
  <c r="G646"/>
  <c r="A647" s="1"/>
  <c r="B646"/>
  <c r="C369" i="1"/>
  <c r="E369"/>
  <c r="H369"/>
  <c r="D369"/>
  <c r="F369"/>
  <c r="I369"/>
  <c r="A370" s="1"/>
  <c r="B369"/>
  <c r="K369"/>
  <c r="J369"/>
  <c r="L369"/>
  <c r="D647" i="2" l="1"/>
  <c r="F647"/>
  <c r="C647"/>
  <c r="E647"/>
  <c r="G647"/>
  <c r="A648" s="1"/>
  <c r="B647"/>
  <c r="D370" i="1"/>
  <c r="F370"/>
  <c r="I370"/>
  <c r="A371" s="1"/>
  <c r="C370"/>
  <c r="E370"/>
  <c r="H370"/>
  <c r="B370"/>
  <c r="J370"/>
  <c r="K370"/>
  <c r="L370"/>
  <c r="C371" l="1"/>
  <c r="E371"/>
  <c r="H371"/>
  <c r="D371"/>
  <c r="F371"/>
  <c r="I371"/>
  <c r="A372" s="1"/>
  <c r="B371"/>
  <c r="K371"/>
  <c r="J371"/>
  <c r="L371"/>
  <c r="D648" i="2"/>
  <c r="F648"/>
  <c r="C648"/>
  <c r="E648"/>
  <c r="G648"/>
  <c r="A649" s="1"/>
  <c r="B648"/>
  <c r="D649" l="1"/>
  <c r="F649"/>
  <c r="C649"/>
  <c r="E649"/>
  <c r="G649"/>
  <c r="A650" s="1"/>
  <c r="B649"/>
  <c r="D372" i="1"/>
  <c r="F372"/>
  <c r="I372"/>
  <c r="A373" s="1"/>
  <c r="C372"/>
  <c r="E372"/>
  <c r="H372"/>
  <c r="B372"/>
  <c r="J372"/>
  <c r="K372"/>
  <c r="L372"/>
  <c r="D650" i="2" l="1"/>
  <c r="F650"/>
  <c r="C650"/>
  <c r="E650"/>
  <c r="G650"/>
  <c r="A651" s="1"/>
  <c r="B650"/>
  <c r="C373" i="1"/>
  <c r="E373"/>
  <c r="H373"/>
  <c r="D373"/>
  <c r="F373"/>
  <c r="I373"/>
  <c r="A374" s="1"/>
  <c r="B373"/>
  <c r="K373"/>
  <c r="J373"/>
  <c r="L373"/>
  <c r="D651" i="2" l="1"/>
  <c r="F651"/>
  <c r="C651"/>
  <c r="E651"/>
  <c r="G651"/>
  <c r="A652" s="1"/>
  <c r="B651"/>
  <c r="D374" i="1"/>
  <c r="F374"/>
  <c r="I374"/>
  <c r="A375" s="1"/>
  <c r="C374"/>
  <c r="E374"/>
  <c r="H374"/>
  <c r="B374"/>
  <c r="J374"/>
  <c r="K374"/>
  <c r="L374"/>
  <c r="C375" l="1"/>
  <c r="E375"/>
  <c r="H375"/>
  <c r="D375"/>
  <c r="F375"/>
  <c r="I375"/>
  <c r="A376" s="1"/>
  <c r="B375"/>
  <c r="K375"/>
  <c r="J375"/>
  <c r="L375"/>
  <c r="D652" i="2"/>
  <c r="F652"/>
  <c r="C652"/>
  <c r="E652"/>
  <c r="G652"/>
  <c r="A653" s="1"/>
  <c r="B652"/>
  <c r="D653" l="1"/>
  <c r="F653"/>
  <c r="C653"/>
  <c r="E653"/>
  <c r="G653"/>
  <c r="A654" s="1"/>
  <c r="B653"/>
  <c r="D376" i="1"/>
  <c r="F376"/>
  <c r="I376"/>
  <c r="A377" s="1"/>
  <c r="C376"/>
  <c r="E376"/>
  <c r="H376"/>
  <c r="B376"/>
  <c r="J376"/>
  <c r="K376"/>
  <c r="L376"/>
  <c r="C377" l="1"/>
  <c r="E377"/>
  <c r="H377"/>
  <c r="D377"/>
  <c r="F377"/>
  <c r="I377"/>
  <c r="A378" s="1"/>
  <c r="B377"/>
  <c r="K377"/>
  <c r="J377"/>
  <c r="L377"/>
  <c r="D654" i="2"/>
  <c r="F654"/>
  <c r="C654"/>
  <c r="E654"/>
  <c r="G654"/>
  <c r="A655" s="1"/>
  <c r="B654"/>
  <c r="D655" l="1"/>
  <c r="F655"/>
  <c r="C655"/>
  <c r="E655"/>
  <c r="G655"/>
  <c r="A656" s="1"/>
  <c r="B655"/>
  <c r="D378" i="1"/>
  <c r="F378"/>
  <c r="I378"/>
  <c r="A379" s="1"/>
  <c r="C378"/>
  <c r="E378"/>
  <c r="H378"/>
  <c r="B378"/>
  <c r="J378"/>
  <c r="K378"/>
  <c r="L378"/>
  <c r="C379" l="1"/>
  <c r="E379"/>
  <c r="H379"/>
  <c r="D379"/>
  <c r="F379"/>
  <c r="I379"/>
  <c r="A380" s="1"/>
  <c r="B379"/>
  <c r="K379"/>
  <c r="J379"/>
  <c r="L379"/>
  <c r="D656" i="2"/>
  <c r="F656"/>
  <c r="C656"/>
  <c r="E656"/>
  <c r="G656"/>
  <c r="A657" s="1"/>
  <c r="B656"/>
  <c r="D657" l="1"/>
  <c r="F657"/>
  <c r="C657"/>
  <c r="E657"/>
  <c r="G657"/>
  <c r="A658" s="1"/>
  <c r="B657"/>
  <c r="D380" i="1"/>
  <c r="F380"/>
  <c r="I380"/>
  <c r="A381" s="1"/>
  <c r="C380"/>
  <c r="E380"/>
  <c r="H380"/>
  <c r="B380"/>
  <c r="J380"/>
  <c r="K380"/>
  <c r="L380"/>
  <c r="C381" l="1"/>
  <c r="E381"/>
  <c r="H381"/>
  <c r="D381"/>
  <c r="F381"/>
  <c r="I381"/>
  <c r="A382" s="1"/>
  <c r="B381"/>
  <c r="K381"/>
  <c r="J381"/>
  <c r="L381"/>
  <c r="D658" i="2"/>
  <c r="F658"/>
  <c r="C658"/>
  <c r="E658"/>
  <c r="G658"/>
  <c r="A659" s="1"/>
  <c r="B658"/>
  <c r="D659" l="1"/>
  <c r="F659"/>
  <c r="C659"/>
  <c r="E659"/>
  <c r="G659"/>
  <c r="A660" s="1"/>
  <c r="B659"/>
  <c r="D382" i="1"/>
  <c r="F382"/>
  <c r="I382"/>
  <c r="A383" s="1"/>
  <c r="C382"/>
  <c r="E382"/>
  <c r="H382"/>
  <c r="B382"/>
  <c r="J382"/>
  <c r="K382"/>
  <c r="L382"/>
  <c r="C383" l="1"/>
  <c r="E383"/>
  <c r="H383"/>
  <c r="D383"/>
  <c r="F383"/>
  <c r="I383"/>
  <c r="A384" s="1"/>
  <c r="B383"/>
  <c r="K383"/>
  <c r="J383"/>
  <c r="L383"/>
  <c r="D660" i="2"/>
  <c r="F660"/>
  <c r="C660"/>
  <c r="E660"/>
  <c r="G660"/>
  <c r="A661" s="1"/>
  <c r="B660"/>
  <c r="D661" l="1"/>
  <c r="F661"/>
  <c r="C661"/>
  <c r="E661"/>
  <c r="G661"/>
  <c r="A662" s="1"/>
  <c r="B661"/>
  <c r="D384" i="1"/>
  <c r="F384"/>
  <c r="I384"/>
  <c r="A385" s="1"/>
  <c r="C384"/>
  <c r="E384"/>
  <c r="H384"/>
  <c r="B384"/>
  <c r="J384"/>
  <c r="K384"/>
  <c r="L384"/>
  <c r="D662" i="2" l="1"/>
  <c r="F662"/>
  <c r="C662"/>
  <c r="E662"/>
  <c r="G662"/>
  <c r="A663" s="1"/>
  <c r="B662"/>
  <c r="C385" i="1"/>
  <c r="E385"/>
  <c r="H385"/>
  <c r="D385"/>
  <c r="F385"/>
  <c r="I385"/>
  <c r="A386" s="1"/>
  <c r="B385"/>
  <c r="K385"/>
  <c r="J385"/>
  <c r="L385"/>
  <c r="D663" i="2" l="1"/>
  <c r="F663"/>
  <c r="C663"/>
  <c r="E663"/>
  <c r="G663"/>
  <c r="A664" s="1"/>
  <c r="B663"/>
  <c r="D386" i="1"/>
  <c r="F386"/>
  <c r="I386"/>
  <c r="A387" s="1"/>
  <c r="C386"/>
  <c r="E386"/>
  <c r="H386"/>
  <c r="B386"/>
  <c r="J386"/>
  <c r="K386"/>
  <c r="L386"/>
  <c r="C387" l="1"/>
  <c r="E387"/>
  <c r="H387"/>
  <c r="D387"/>
  <c r="F387"/>
  <c r="I387"/>
  <c r="A388" s="1"/>
  <c r="B387"/>
  <c r="K387"/>
  <c r="J387"/>
  <c r="L387"/>
  <c r="D664" i="2"/>
  <c r="F664"/>
  <c r="C664"/>
  <c r="E664"/>
  <c r="G664"/>
  <c r="A665" s="1"/>
  <c r="B664"/>
  <c r="D665" l="1"/>
  <c r="F665"/>
  <c r="C665"/>
  <c r="E665"/>
  <c r="G665"/>
  <c r="A666" s="1"/>
  <c r="B665"/>
  <c r="D388" i="1"/>
  <c r="F388"/>
  <c r="I388"/>
  <c r="A389" s="1"/>
  <c r="C388"/>
  <c r="E388"/>
  <c r="H388"/>
  <c r="B388"/>
  <c r="J388"/>
  <c r="K388"/>
  <c r="L388"/>
  <c r="C389" l="1"/>
  <c r="E389"/>
  <c r="H389"/>
  <c r="D389"/>
  <c r="F389"/>
  <c r="I389"/>
  <c r="A390" s="1"/>
  <c r="B389"/>
  <c r="K389"/>
  <c r="J389"/>
  <c r="L389"/>
  <c r="D666" i="2"/>
  <c r="F666"/>
  <c r="C666"/>
  <c r="E666"/>
  <c r="G666"/>
  <c r="A667" s="1"/>
  <c r="B666"/>
  <c r="D667" l="1"/>
  <c r="F667"/>
  <c r="C667"/>
  <c r="E667"/>
  <c r="G667"/>
  <c r="A668" s="1"/>
  <c r="B667"/>
  <c r="D390" i="1"/>
  <c r="F390"/>
  <c r="I390"/>
  <c r="A391" s="1"/>
  <c r="C390"/>
  <c r="E390"/>
  <c r="H390"/>
  <c r="B390"/>
  <c r="J390"/>
  <c r="K390"/>
  <c r="L390"/>
  <c r="D668" i="2" l="1"/>
  <c r="F668"/>
  <c r="C668"/>
  <c r="E668"/>
  <c r="G668"/>
  <c r="A669" s="1"/>
  <c r="B668"/>
  <c r="C391" i="1"/>
  <c r="E391"/>
  <c r="H391"/>
  <c r="D391"/>
  <c r="F391"/>
  <c r="I391"/>
  <c r="A392" s="1"/>
  <c r="B391"/>
  <c r="K391"/>
  <c r="J391"/>
  <c r="L391"/>
  <c r="D669" i="2" l="1"/>
  <c r="F669"/>
  <c r="C669"/>
  <c r="E669"/>
  <c r="G669"/>
  <c r="A670" s="1"/>
  <c r="B669"/>
  <c r="D392" i="1"/>
  <c r="F392"/>
  <c r="I392"/>
  <c r="A393" s="1"/>
  <c r="C392"/>
  <c r="E392"/>
  <c r="H392"/>
  <c r="B392"/>
  <c r="J392"/>
  <c r="K392"/>
  <c r="L392"/>
  <c r="C393" l="1"/>
  <c r="E393"/>
  <c r="H393"/>
  <c r="D393"/>
  <c r="F393"/>
  <c r="I393"/>
  <c r="A394" s="1"/>
  <c r="B393"/>
  <c r="K393"/>
  <c r="J393"/>
  <c r="L393"/>
  <c r="D670" i="2"/>
  <c r="F670"/>
  <c r="C670"/>
  <c r="E670"/>
  <c r="G670"/>
  <c r="A671" s="1"/>
  <c r="B670"/>
  <c r="D671" l="1"/>
  <c r="F671"/>
  <c r="C671"/>
  <c r="E671"/>
  <c r="G671"/>
  <c r="A672" s="1"/>
  <c r="B671"/>
  <c r="D394" i="1"/>
  <c r="F394"/>
  <c r="I394"/>
  <c r="A395" s="1"/>
  <c r="C394"/>
  <c r="E394"/>
  <c r="H394"/>
  <c r="B394"/>
  <c r="J394"/>
  <c r="K394"/>
  <c r="L394"/>
  <c r="C395" l="1"/>
  <c r="E395"/>
  <c r="H395"/>
  <c r="D395"/>
  <c r="F395"/>
  <c r="I395"/>
  <c r="A396" s="1"/>
  <c r="B395"/>
  <c r="K395"/>
  <c r="J395"/>
  <c r="L395"/>
  <c r="D672" i="2"/>
  <c r="F672"/>
  <c r="C672"/>
  <c r="E672"/>
  <c r="G672"/>
  <c r="A673" s="1"/>
  <c r="B672"/>
  <c r="D673" l="1"/>
  <c r="F673"/>
  <c r="C673"/>
  <c r="E673"/>
  <c r="G673"/>
  <c r="A674" s="1"/>
  <c r="B673"/>
  <c r="D396" i="1"/>
  <c r="F396"/>
  <c r="I396"/>
  <c r="A397" s="1"/>
  <c r="C396"/>
  <c r="E396"/>
  <c r="H396"/>
  <c r="B396"/>
  <c r="J396"/>
  <c r="K396"/>
  <c r="L396"/>
  <c r="D674" i="2" l="1"/>
  <c r="F674"/>
  <c r="C674"/>
  <c r="E674"/>
  <c r="G674"/>
  <c r="A675" s="1"/>
  <c r="B674"/>
  <c r="C397" i="1"/>
  <c r="E397"/>
  <c r="H397"/>
  <c r="D397"/>
  <c r="F397"/>
  <c r="I397"/>
  <c r="A398" s="1"/>
  <c r="B397"/>
  <c r="K397"/>
  <c r="J397"/>
  <c r="L397"/>
  <c r="D675" i="2" l="1"/>
  <c r="F675"/>
  <c r="C675"/>
  <c r="E675"/>
  <c r="G675"/>
  <c r="A676" s="1"/>
  <c r="B675"/>
  <c r="D398" i="1"/>
  <c r="F398"/>
  <c r="I398"/>
  <c r="A399" s="1"/>
  <c r="C398"/>
  <c r="E398"/>
  <c r="H398"/>
  <c r="B398"/>
  <c r="J398"/>
  <c r="K398"/>
  <c r="L398"/>
  <c r="C399" l="1"/>
  <c r="E399"/>
  <c r="H399"/>
  <c r="D399"/>
  <c r="F399"/>
  <c r="I399"/>
  <c r="A400" s="1"/>
  <c r="B399"/>
  <c r="K399"/>
  <c r="J399"/>
  <c r="L399"/>
  <c r="D676" i="2"/>
  <c r="F676"/>
  <c r="C676"/>
  <c r="E676"/>
  <c r="G676"/>
  <c r="A677" s="1"/>
  <c r="B676"/>
  <c r="D677" l="1"/>
  <c r="F677"/>
  <c r="C677"/>
  <c r="E677"/>
  <c r="G677"/>
  <c r="A678" s="1"/>
  <c r="B677"/>
  <c r="D400" i="1"/>
  <c r="F400"/>
  <c r="I400"/>
  <c r="A401" s="1"/>
  <c r="C400"/>
  <c r="E400"/>
  <c r="H400"/>
  <c r="B400"/>
  <c r="J400"/>
  <c r="K400"/>
  <c r="L400"/>
  <c r="C401" l="1"/>
  <c r="E401"/>
  <c r="H401"/>
  <c r="D401"/>
  <c r="F401"/>
  <c r="I401"/>
  <c r="A402" s="1"/>
  <c r="B401"/>
  <c r="K401"/>
  <c r="J401"/>
  <c r="L401"/>
  <c r="D678" i="2"/>
  <c r="F678"/>
  <c r="C678"/>
  <c r="E678"/>
  <c r="G678"/>
  <c r="A679" s="1"/>
  <c r="B678"/>
  <c r="D679" l="1"/>
  <c r="F679"/>
  <c r="C679"/>
  <c r="E679"/>
  <c r="G679"/>
  <c r="A680" s="1"/>
  <c r="B679"/>
  <c r="D402" i="1"/>
  <c r="F402"/>
  <c r="I402"/>
  <c r="A403" s="1"/>
  <c r="C402"/>
  <c r="E402"/>
  <c r="H402"/>
  <c r="B402"/>
  <c r="J402"/>
  <c r="K402"/>
  <c r="L402"/>
  <c r="D680" i="2" l="1"/>
  <c r="F680"/>
  <c r="C680"/>
  <c r="E680"/>
  <c r="G680"/>
  <c r="A681" s="1"/>
  <c r="B680"/>
  <c r="C403" i="1"/>
  <c r="E403"/>
  <c r="H403"/>
  <c r="D403"/>
  <c r="F403"/>
  <c r="I403"/>
  <c r="A404" s="1"/>
  <c r="B403"/>
  <c r="K403"/>
  <c r="J403"/>
  <c r="L403"/>
  <c r="D681" i="2" l="1"/>
  <c r="F681"/>
  <c r="C681"/>
  <c r="E681"/>
  <c r="G681"/>
  <c r="A682" s="1"/>
  <c r="B681"/>
  <c r="D404" i="1"/>
  <c r="F404"/>
  <c r="I404"/>
  <c r="A405" s="1"/>
  <c r="C404"/>
  <c r="E404"/>
  <c r="H404"/>
  <c r="B404"/>
  <c r="J404"/>
  <c r="K404"/>
  <c r="L404"/>
  <c r="C405" l="1"/>
  <c r="E405"/>
  <c r="H405"/>
  <c r="D405"/>
  <c r="F405"/>
  <c r="I405"/>
  <c r="A406" s="1"/>
  <c r="B405"/>
  <c r="K405"/>
  <c r="J405"/>
  <c r="L405"/>
  <c r="D682" i="2"/>
  <c r="F682"/>
  <c r="C682"/>
  <c r="E682"/>
  <c r="G682"/>
  <c r="A683" s="1"/>
  <c r="B682"/>
  <c r="D683" l="1"/>
  <c r="F683"/>
  <c r="C683"/>
  <c r="E683"/>
  <c r="G683"/>
  <c r="A684" s="1"/>
  <c r="B683"/>
  <c r="D406" i="1"/>
  <c r="F406"/>
  <c r="I406"/>
  <c r="A407" s="1"/>
  <c r="C406"/>
  <c r="E406"/>
  <c r="H406"/>
  <c r="B406"/>
  <c r="J406"/>
  <c r="K406"/>
  <c r="L406"/>
  <c r="C407" l="1"/>
  <c r="E407"/>
  <c r="H407"/>
  <c r="D407"/>
  <c r="F407"/>
  <c r="I407"/>
  <c r="A408" s="1"/>
  <c r="B407"/>
  <c r="K407"/>
  <c r="J407"/>
  <c r="L407"/>
  <c r="D684" i="2"/>
  <c r="F684"/>
  <c r="C684"/>
  <c r="E684"/>
  <c r="G684"/>
  <c r="A685" s="1"/>
  <c r="B684"/>
  <c r="D685" l="1"/>
  <c r="F685"/>
  <c r="C685"/>
  <c r="E685"/>
  <c r="G685"/>
  <c r="A686" s="1"/>
  <c r="B685"/>
  <c r="D408" i="1"/>
  <c r="F408"/>
  <c r="I408"/>
  <c r="A409" s="1"/>
  <c r="C408"/>
  <c r="E408"/>
  <c r="H408"/>
  <c r="B408"/>
  <c r="J408"/>
  <c r="K408"/>
  <c r="L408"/>
  <c r="D686" i="2" l="1"/>
  <c r="F686"/>
  <c r="C686"/>
  <c r="E686"/>
  <c r="G686"/>
  <c r="A687" s="1"/>
  <c r="B686"/>
  <c r="C409" i="1"/>
  <c r="E409"/>
  <c r="H409"/>
  <c r="D409"/>
  <c r="F409"/>
  <c r="I409"/>
  <c r="A410" s="1"/>
  <c r="B409"/>
  <c r="K409"/>
  <c r="J409"/>
  <c r="L409"/>
  <c r="D687" i="2" l="1"/>
  <c r="F687"/>
  <c r="C687"/>
  <c r="E687"/>
  <c r="G687"/>
  <c r="A688" s="1"/>
  <c r="B687"/>
  <c r="D410" i="1"/>
  <c r="F410"/>
  <c r="I410"/>
  <c r="A411" s="1"/>
  <c r="C410"/>
  <c r="E410"/>
  <c r="H410"/>
  <c r="B410"/>
  <c r="J410"/>
  <c r="K410"/>
  <c r="L410"/>
  <c r="C411" l="1"/>
  <c r="E411"/>
  <c r="H411"/>
  <c r="D411"/>
  <c r="F411"/>
  <c r="I411"/>
  <c r="A412" s="1"/>
  <c r="B411"/>
  <c r="K411"/>
  <c r="J411"/>
  <c r="L411"/>
  <c r="D688" i="2"/>
  <c r="F688"/>
  <c r="C688"/>
  <c r="E688"/>
  <c r="G688"/>
  <c r="A689" s="1"/>
  <c r="B688"/>
  <c r="D689" l="1"/>
  <c r="F689"/>
  <c r="C689"/>
  <c r="E689"/>
  <c r="G689"/>
  <c r="A690" s="1"/>
  <c r="B689"/>
  <c r="D412" i="1"/>
  <c r="F412"/>
  <c r="I412"/>
  <c r="A413" s="1"/>
  <c r="C412"/>
  <c r="E412"/>
  <c r="H412"/>
  <c r="B412"/>
  <c r="J412"/>
  <c r="K412"/>
  <c r="L412"/>
  <c r="C413" l="1"/>
  <c r="E413"/>
  <c r="H413"/>
  <c r="D413"/>
  <c r="F413"/>
  <c r="I413"/>
  <c r="A414" s="1"/>
  <c r="B413"/>
  <c r="K413"/>
  <c r="J413"/>
  <c r="L413"/>
  <c r="D690" i="2"/>
  <c r="F690"/>
  <c r="C690"/>
  <c r="E690"/>
  <c r="G690"/>
  <c r="A691" s="1"/>
  <c r="B690"/>
  <c r="D691" l="1"/>
  <c r="F691"/>
  <c r="C691"/>
  <c r="E691"/>
  <c r="G691"/>
  <c r="A692" s="1"/>
  <c r="B691"/>
  <c r="D414" i="1"/>
  <c r="F414"/>
  <c r="I414"/>
  <c r="A415" s="1"/>
  <c r="C414"/>
  <c r="E414"/>
  <c r="H414"/>
  <c r="B414"/>
  <c r="J414"/>
  <c r="K414"/>
  <c r="L414"/>
  <c r="D692" i="2" l="1"/>
  <c r="F692"/>
  <c r="C692"/>
  <c r="E692"/>
  <c r="G692"/>
  <c r="A693" s="1"/>
  <c r="B692"/>
  <c r="C415" i="1"/>
  <c r="E415"/>
  <c r="H415"/>
  <c r="D415"/>
  <c r="F415"/>
  <c r="I415"/>
  <c r="A416" s="1"/>
  <c r="B415"/>
  <c r="K415"/>
  <c r="J415"/>
  <c r="L415"/>
  <c r="D693" i="2" l="1"/>
  <c r="F693"/>
  <c r="C693"/>
  <c r="E693"/>
  <c r="G693"/>
  <c r="A694" s="1"/>
  <c r="B693"/>
  <c r="D416" i="1"/>
  <c r="F416"/>
  <c r="I416"/>
  <c r="A417" s="1"/>
  <c r="C416"/>
  <c r="E416"/>
  <c r="H416"/>
  <c r="B416"/>
  <c r="J416"/>
  <c r="K416"/>
  <c r="L416"/>
  <c r="C417" l="1"/>
  <c r="E417"/>
  <c r="H417"/>
  <c r="D417"/>
  <c r="F417"/>
  <c r="I417"/>
  <c r="A418" s="1"/>
  <c r="B417"/>
  <c r="K417"/>
  <c r="J417"/>
  <c r="L417"/>
  <c r="D694" i="2"/>
  <c r="F694"/>
  <c r="C694"/>
  <c r="E694"/>
  <c r="G694"/>
  <c r="A695" s="1"/>
  <c r="B694"/>
  <c r="D695" l="1"/>
  <c r="F695"/>
  <c r="C695"/>
  <c r="E695"/>
  <c r="G695"/>
  <c r="A696" s="1"/>
  <c r="B695"/>
  <c r="D418" i="1"/>
  <c r="F418"/>
  <c r="I418"/>
  <c r="A419" s="1"/>
  <c r="C418"/>
  <c r="E418"/>
  <c r="H418"/>
  <c r="B418"/>
  <c r="J418"/>
  <c r="K418"/>
  <c r="L418"/>
  <c r="C419" l="1"/>
  <c r="E419"/>
  <c r="H419"/>
  <c r="D419"/>
  <c r="F419"/>
  <c r="I419"/>
  <c r="A420" s="1"/>
  <c r="B419"/>
  <c r="K419"/>
  <c r="J419"/>
  <c r="L419"/>
  <c r="D696" i="2"/>
  <c r="F696"/>
  <c r="C696"/>
  <c r="E696"/>
  <c r="G696"/>
  <c r="A697" s="1"/>
  <c r="B696"/>
  <c r="D697" l="1"/>
  <c r="F697"/>
  <c r="C697"/>
  <c r="E697"/>
  <c r="G697"/>
  <c r="A698" s="1"/>
  <c r="B697"/>
  <c r="D420" i="1"/>
  <c r="F420"/>
  <c r="I420"/>
  <c r="A421" s="1"/>
  <c r="C420"/>
  <c r="E420"/>
  <c r="H420"/>
  <c r="B420"/>
  <c r="J420"/>
  <c r="K420"/>
  <c r="L420"/>
  <c r="D698" i="2" l="1"/>
  <c r="F698"/>
  <c r="C698"/>
  <c r="E698"/>
  <c r="G698"/>
  <c r="A699" s="1"/>
  <c r="B698"/>
  <c r="C421" i="1"/>
  <c r="E421"/>
  <c r="H421"/>
  <c r="D421"/>
  <c r="F421"/>
  <c r="I421"/>
  <c r="A422" s="1"/>
  <c r="B421"/>
  <c r="K421"/>
  <c r="J421"/>
  <c r="L421"/>
  <c r="D422" l="1"/>
  <c r="F422"/>
  <c r="I422"/>
  <c r="A423" s="1"/>
  <c r="C422"/>
  <c r="E422"/>
  <c r="H422"/>
  <c r="B422"/>
  <c r="J422"/>
  <c r="K422"/>
  <c r="L422"/>
  <c r="D699" i="2"/>
  <c r="F699"/>
  <c r="C699"/>
  <c r="E699"/>
  <c r="G699"/>
  <c r="A700" s="1"/>
  <c r="B699"/>
  <c r="D700" l="1"/>
  <c r="F700"/>
  <c r="C700"/>
  <c r="E700"/>
  <c r="G700"/>
  <c r="A701" s="1"/>
  <c r="B700"/>
  <c r="C423" i="1"/>
  <c r="E423"/>
  <c r="H423"/>
  <c r="D423"/>
  <c r="F423"/>
  <c r="I423"/>
  <c r="A424" s="1"/>
  <c r="B423"/>
  <c r="K423"/>
  <c r="J423"/>
  <c r="L423"/>
  <c r="D701" i="2" l="1"/>
  <c r="F701"/>
  <c r="C701"/>
  <c r="E701"/>
  <c r="G701"/>
  <c r="A702" s="1"/>
  <c r="B701"/>
  <c r="D424" i="1"/>
  <c r="F424"/>
  <c r="I424"/>
  <c r="A425" s="1"/>
  <c r="C424"/>
  <c r="E424"/>
  <c r="H424"/>
  <c r="B424"/>
  <c r="J424"/>
  <c r="K424"/>
  <c r="L424"/>
  <c r="C425" l="1"/>
  <c r="E425"/>
  <c r="H425"/>
  <c r="D425"/>
  <c r="F425"/>
  <c r="I425"/>
  <c r="A426" s="1"/>
  <c r="B425"/>
  <c r="K425"/>
  <c r="J425"/>
  <c r="L425"/>
  <c r="D702" i="2"/>
  <c r="F702"/>
  <c r="C702"/>
  <c r="E702"/>
  <c r="G702"/>
  <c r="A703" s="1"/>
  <c r="B702"/>
  <c r="D703" l="1"/>
  <c r="F703"/>
  <c r="C703"/>
  <c r="E703"/>
  <c r="G703"/>
  <c r="A704" s="1"/>
  <c r="B703"/>
  <c r="D426" i="1"/>
  <c r="F426"/>
  <c r="I426"/>
  <c r="A427" s="1"/>
  <c r="C426"/>
  <c r="E426"/>
  <c r="H426"/>
  <c r="B426"/>
  <c r="J426"/>
  <c r="K426"/>
  <c r="L426"/>
  <c r="D704" i="2" l="1"/>
  <c r="F704"/>
  <c r="C704"/>
  <c r="E704"/>
  <c r="G704"/>
  <c r="A705" s="1"/>
  <c r="B704"/>
  <c r="C427" i="1"/>
  <c r="E427"/>
  <c r="H427"/>
  <c r="D427"/>
  <c r="F427"/>
  <c r="I427"/>
  <c r="A428" s="1"/>
  <c r="B427"/>
  <c r="K427"/>
  <c r="J427"/>
  <c r="L427"/>
  <c r="D705" i="2" l="1"/>
  <c r="F705"/>
  <c r="C705"/>
  <c r="E705"/>
  <c r="G705"/>
  <c r="A706" s="1"/>
  <c r="B705"/>
  <c r="D428" i="1"/>
  <c r="F428"/>
  <c r="I428"/>
  <c r="A429" s="1"/>
  <c r="C428"/>
  <c r="E428"/>
  <c r="H428"/>
  <c r="B428"/>
  <c r="J428"/>
  <c r="K428"/>
  <c r="L428"/>
  <c r="C429" l="1"/>
  <c r="E429"/>
  <c r="H429"/>
  <c r="D429"/>
  <c r="F429"/>
  <c r="I429"/>
  <c r="A430" s="1"/>
  <c r="B429"/>
  <c r="K429"/>
  <c r="J429"/>
  <c r="L429"/>
  <c r="D706" i="2"/>
  <c r="F706"/>
  <c r="C706"/>
  <c r="E706"/>
  <c r="G706"/>
  <c r="A707" s="1"/>
  <c r="B706"/>
  <c r="D707" l="1"/>
  <c r="F707"/>
  <c r="C707"/>
  <c r="E707"/>
  <c r="G707"/>
  <c r="A708" s="1"/>
  <c r="B707"/>
  <c r="D430" i="1"/>
  <c r="F430"/>
  <c r="I430"/>
  <c r="A431" s="1"/>
  <c r="C430"/>
  <c r="E430"/>
  <c r="H430"/>
  <c r="B430"/>
  <c r="J430"/>
  <c r="K430"/>
  <c r="L430"/>
  <c r="C431" l="1"/>
  <c r="E431"/>
  <c r="H431"/>
  <c r="D431"/>
  <c r="F431"/>
  <c r="I431"/>
  <c r="A432" s="1"/>
  <c r="B431"/>
  <c r="K431"/>
  <c r="J431"/>
  <c r="L431"/>
  <c r="D708" i="2"/>
  <c r="F708"/>
  <c r="C708"/>
  <c r="E708"/>
  <c r="G708"/>
  <c r="A709" s="1"/>
  <c r="B708"/>
  <c r="D709" l="1"/>
  <c r="F709"/>
  <c r="C709"/>
  <c r="E709"/>
  <c r="G709"/>
  <c r="A710" s="1"/>
  <c r="B709"/>
  <c r="D432" i="1"/>
  <c r="F432"/>
  <c r="I432"/>
  <c r="A433" s="1"/>
  <c r="C432"/>
  <c r="E432"/>
  <c r="H432"/>
  <c r="B432"/>
  <c r="J432"/>
  <c r="K432"/>
  <c r="L432"/>
  <c r="D710" i="2" l="1"/>
  <c r="F710"/>
  <c r="C710"/>
  <c r="E710"/>
  <c r="G710"/>
  <c r="A711" s="1"/>
  <c r="B710"/>
  <c r="C433" i="1"/>
  <c r="E433"/>
  <c r="H433"/>
  <c r="D433"/>
  <c r="F433"/>
  <c r="I433"/>
  <c r="A434" s="1"/>
  <c r="B433"/>
  <c r="K433"/>
  <c r="J433"/>
  <c r="L433"/>
  <c r="D434" l="1"/>
  <c r="F434"/>
  <c r="I434"/>
  <c r="A435" s="1"/>
  <c r="C434"/>
  <c r="E434"/>
  <c r="H434"/>
  <c r="B434"/>
  <c r="J434"/>
  <c r="K434"/>
  <c r="L434"/>
  <c r="D711" i="2"/>
  <c r="F711"/>
  <c r="C711"/>
  <c r="E711"/>
  <c r="G711"/>
  <c r="A712" s="1"/>
  <c r="B711"/>
  <c r="D712" l="1"/>
  <c r="F712"/>
  <c r="C712"/>
  <c r="E712"/>
  <c r="G712"/>
  <c r="A713" s="1"/>
  <c r="B712"/>
  <c r="C435" i="1"/>
  <c r="E435"/>
  <c r="H435"/>
  <c r="D435"/>
  <c r="F435"/>
  <c r="I435"/>
  <c r="A436" s="1"/>
  <c r="B435"/>
  <c r="K435"/>
  <c r="J435"/>
  <c r="L435"/>
  <c r="D713" i="2" l="1"/>
  <c r="F713"/>
  <c r="C713"/>
  <c r="E713"/>
  <c r="G713"/>
  <c r="A714" s="1"/>
  <c r="B713"/>
  <c r="D436" i="1"/>
  <c r="F436"/>
  <c r="I436"/>
  <c r="A437" s="1"/>
  <c r="C436"/>
  <c r="E436"/>
  <c r="H436"/>
  <c r="B436"/>
  <c r="J436"/>
  <c r="K436"/>
  <c r="L436"/>
  <c r="C437" l="1"/>
  <c r="E437"/>
  <c r="H437"/>
  <c r="D437"/>
  <c r="F437"/>
  <c r="I437"/>
  <c r="A438" s="1"/>
  <c r="B437"/>
  <c r="K437"/>
  <c r="J437"/>
  <c r="L437"/>
  <c r="D714" i="2"/>
  <c r="F714"/>
  <c r="C714"/>
  <c r="E714"/>
  <c r="G714"/>
  <c r="A715" s="1"/>
  <c r="B714"/>
  <c r="D715" l="1"/>
  <c r="F715"/>
  <c r="C715"/>
  <c r="E715"/>
  <c r="G715"/>
  <c r="A716" s="1"/>
  <c r="B715"/>
  <c r="D438" i="1"/>
  <c r="F438"/>
  <c r="I438"/>
  <c r="A439" s="1"/>
  <c r="C438"/>
  <c r="E438"/>
  <c r="H438"/>
  <c r="B438"/>
  <c r="J438"/>
  <c r="K438"/>
  <c r="L438"/>
  <c r="D716" i="2" l="1"/>
  <c r="F716"/>
  <c r="C716"/>
  <c r="E716"/>
  <c r="G716"/>
  <c r="A717" s="1"/>
  <c r="B716"/>
  <c r="C439" i="1"/>
  <c r="E439"/>
  <c r="H439"/>
  <c r="D439"/>
  <c r="F439"/>
  <c r="I439"/>
  <c r="A440" s="1"/>
  <c r="B439"/>
  <c r="K439"/>
  <c r="J439"/>
  <c r="L439"/>
  <c r="D717" i="2" l="1"/>
  <c r="F717"/>
  <c r="C717"/>
  <c r="E717"/>
  <c r="G717"/>
  <c r="A718" s="1"/>
  <c r="B717"/>
  <c r="D440" i="1"/>
  <c r="F440"/>
  <c r="I440"/>
  <c r="A441" s="1"/>
  <c r="C440"/>
  <c r="E440"/>
  <c r="H440"/>
  <c r="B440"/>
  <c r="J440"/>
  <c r="K440"/>
  <c r="L440"/>
  <c r="C441" l="1"/>
  <c r="E441"/>
  <c r="H441"/>
  <c r="D441"/>
  <c r="F441"/>
  <c r="I441"/>
  <c r="A442" s="1"/>
  <c r="B441"/>
  <c r="K441"/>
  <c r="J441"/>
  <c r="L441"/>
  <c r="D718" i="2"/>
  <c r="F718"/>
  <c r="C718"/>
  <c r="E718"/>
  <c r="G718"/>
  <c r="A719" s="1"/>
  <c r="B718"/>
  <c r="D719" l="1"/>
  <c r="F719"/>
  <c r="C719"/>
  <c r="E719"/>
  <c r="G719"/>
  <c r="A720" s="1"/>
  <c r="B719"/>
  <c r="D442" i="1"/>
  <c r="F442"/>
  <c r="I442"/>
  <c r="A443" s="1"/>
  <c r="C442"/>
  <c r="E442"/>
  <c r="H442"/>
  <c r="B442"/>
  <c r="J442"/>
  <c r="K442"/>
  <c r="L442"/>
  <c r="C443" l="1"/>
  <c r="E443"/>
  <c r="H443"/>
  <c r="D443"/>
  <c r="F443"/>
  <c r="I443"/>
  <c r="A444" s="1"/>
  <c r="B443"/>
  <c r="K443"/>
  <c r="J443"/>
  <c r="L443"/>
  <c r="D720" i="2"/>
  <c r="F720"/>
  <c r="C720"/>
  <c r="E720"/>
  <c r="G720"/>
  <c r="A721" s="1"/>
  <c r="B720"/>
  <c r="D721" l="1"/>
  <c r="F721"/>
  <c r="C721"/>
  <c r="E721"/>
  <c r="G721"/>
  <c r="A722" s="1"/>
  <c r="B721"/>
  <c r="D444" i="1"/>
  <c r="F444"/>
  <c r="I444"/>
  <c r="A445" s="1"/>
  <c r="C444"/>
  <c r="E444"/>
  <c r="H444"/>
  <c r="B444"/>
  <c r="J444"/>
  <c r="K444"/>
  <c r="L444"/>
  <c r="C445" l="1"/>
  <c r="E445"/>
  <c r="H445"/>
  <c r="D445"/>
  <c r="F445"/>
  <c r="I445"/>
  <c r="A446" s="1"/>
  <c r="B445"/>
  <c r="K445"/>
  <c r="J445"/>
  <c r="L445"/>
  <c r="D722" i="2"/>
  <c r="F722"/>
  <c r="C722"/>
  <c r="E722"/>
  <c r="G722"/>
  <c r="A723" s="1"/>
  <c r="B722"/>
  <c r="D723" l="1"/>
  <c r="F723"/>
  <c r="C723"/>
  <c r="E723"/>
  <c r="G723"/>
  <c r="A724" s="1"/>
  <c r="B723"/>
  <c r="D446" i="1"/>
  <c r="F446"/>
  <c r="I446"/>
  <c r="A447" s="1"/>
  <c r="C446"/>
  <c r="E446"/>
  <c r="H446"/>
  <c r="B446"/>
  <c r="J446"/>
  <c r="K446"/>
  <c r="L446"/>
  <c r="C447" l="1"/>
  <c r="E447"/>
  <c r="H447"/>
  <c r="D447"/>
  <c r="F447"/>
  <c r="I447"/>
  <c r="A448" s="1"/>
  <c r="B447"/>
  <c r="K447"/>
  <c r="J447"/>
  <c r="L447"/>
  <c r="D724" i="2"/>
  <c r="F724"/>
  <c r="C724"/>
  <c r="E724"/>
  <c r="G724"/>
  <c r="A725" s="1"/>
  <c r="B724"/>
  <c r="D725" l="1"/>
  <c r="F725"/>
  <c r="C725"/>
  <c r="E725"/>
  <c r="G725"/>
  <c r="A726" s="1"/>
  <c r="B725"/>
  <c r="D448" i="1"/>
  <c r="F448"/>
  <c r="I448"/>
  <c r="A449" s="1"/>
  <c r="C448"/>
  <c r="E448"/>
  <c r="H448"/>
  <c r="B448"/>
  <c r="J448"/>
  <c r="K448"/>
  <c r="L448"/>
  <c r="C449" l="1"/>
  <c r="E449"/>
  <c r="H449"/>
  <c r="D449"/>
  <c r="F449"/>
  <c r="I449"/>
  <c r="A450" s="1"/>
  <c r="B449"/>
  <c r="K449"/>
  <c r="J449"/>
  <c r="L449"/>
  <c r="D726" i="2"/>
  <c r="F726"/>
  <c r="C726"/>
  <c r="E726"/>
  <c r="G726"/>
  <c r="A727" s="1"/>
  <c r="B726"/>
  <c r="D727" l="1"/>
  <c r="F727"/>
  <c r="C727"/>
  <c r="E727"/>
  <c r="G727"/>
  <c r="A728" s="1"/>
  <c r="B727"/>
  <c r="D450" i="1"/>
  <c r="F450"/>
  <c r="I450"/>
  <c r="A451" s="1"/>
  <c r="C450"/>
  <c r="E450"/>
  <c r="H450"/>
  <c r="B450"/>
  <c r="J450"/>
  <c r="K450"/>
  <c r="L450"/>
  <c r="C451" l="1"/>
  <c r="E451"/>
  <c r="H451"/>
  <c r="D451"/>
  <c r="F451"/>
  <c r="I451"/>
  <c r="A452" s="1"/>
  <c r="B451"/>
  <c r="K451"/>
  <c r="J451"/>
  <c r="L451"/>
  <c r="D728" i="2"/>
  <c r="F728"/>
  <c r="C728"/>
  <c r="E728"/>
  <c r="G728"/>
  <c r="A729" s="1"/>
  <c r="B728"/>
  <c r="D729" l="1"/>
  <c r="F729"/>
  <c r="C729"/>
  <c r="E729"/>
  <c r="G729"/>
  <c r="A730" s="1"/>
  <c r="B729"/>
  <c r="D452" i="1"/>
  <c r="F452"/>
  <c r="I452"/>
  <c r="A453" s="1"/>
  <c r="C452"/>
  <c r="E452"/>
  <c r="H452"/>
  <c r="B452"/>
  <c r="J452"/>
  <c r="K452"/>
  <c r="L452"/>
  <c r="C453" l="1"/>
  <c r="E453"/>
  <c r="H453"/>
  <c r="D453"/>
  <c r="F453"/>
  <c r="I453"/>
  <c r="A454" s="1"/>
  <c r="B453"/>
  <c r="K453"/>
  <c r="J453"/>
  <c r="L453"/>
  <c r="D730" i="2"/>
  <c r="F730"/>
  <c r="C730"/>
  <c r="E730"/>
  <c r="G730"/>
  <c r="A731" s="1"/>
  <c r="B730"/>
  <c r="D731" l="1"/>
  <c r="F731"/>
  <c r="C731"/>
  <c r="E731"/>
  <c r="G731"/>
  <c r="A732" s="1"/>
  <c r="B731"/>
  <c r="D454" i="1"/>
  <c r="F454"/>
  <c r="I454"/>
  <c r="A455" s="1"/>
  <c r="C454"/>
  <c r="E454"/>
  <c r="H454"/>
  <c r="B454"/>
  <c r="J454"/>
  <c r="K454"/>
  <c r="L454"/>
  <c r="C455" l="1"/>
  <c r="E455"/>
  <c r="H455"/>
  <c r="D455"/>
  <c r="F455"/>
  <c r="I455"/>
  <c r="A456" s="1"/>
  <c r="B455"/>
  <c r="K455"/>
  <c r="J455"/>
  <c r="L455"/>
  <c r="D732" i="2"/>
  <c r="F732"/>
  <c r="C732"/>
  <c r="E732"/>
  <c r="G732"/>
  <c r="A733" s="1"/>
  <c r="B732"/>
  <c r="D733" l="1"/>
  <c r="F733"/>
  <c r="C733"/>
  <c r="E733"/>
  <c r="G733"/>
  <c r="A734" s="1"/>
  <c r="B733"/>
  <c r="D456" i="1"/>
  <c r="F456"/>
  <c r="I456"/>
  <c r="A457" s="1"/>
  <c r="C456"/>
  <c r="E456"/>
  <c r="H456"/>
  <c r="B456"/>
  <c r="J456"/>
  <c r="K456"/>
  <c r="L456"/>
  <c r="D734" i="2" l="1"/>
  <c r="F734"/>
  <c r="C734"/>
  <c r="E734"/>
  <c r="G734"/>
  <c r="A735" s="1"/>
  <c r="B734"/>
  <c r="C457" i="1"/>
  <c r="E457"/>
  <c r="H457"/>
  <c r="D457"/>
  <c r="F457"/>
  <c r="I457"/>
  <c r="A458" s="1"/>
  <c r="B457"/>
  <c r="K457"/>
  <c r="J457"/>
  <c r="L457"/>
  <c r="D458" l="1"/>
  <c r="F458"/>
  <c r="I458"/>
  <c r="A459" s="1"/>
  <c r="C458"/>
  <c r="E458"/>
  <c r="H458"/>
  <c r="B458"/>
  <c r="J458"/>
  <c r="K458"/>
  <c r="L458"/>
  <c r="D735" i="2"/>
  <c r="F735"/>
  <c r="C735"/>
  <c r="E735"/>
  <c r="G735"/>
  <c r="A736" s="1"/>
  <c r="B735"/>
  <c r="D736" l="1"/>
  <c r="F736"/>
  <c r="C736"/>
  <c r="E736"/>
  <c r="G736"/>
  <c r="A737" s="1"/>
  <c r="B736"/>
  <c r="C459" i="1"/>
  <c r="E459"/>
  <c r="H459"/>
  <c r="D459"/>
  <c r="F459"/>
  <c r="I459"/>
  <c r="A460" s="1"/>
  <c r="B459"/>
  <c r="K459"/>
  <c r="J459"/>
  <c r="L459"/>
  <c r="D737" i="2" l="1"/>
  <c r="F737"/>
  <c r="C737"/>
  <c r="E737"/>
  <c r="G737"/>
  <c r="A738" s="1"/>
  <c r="B737"/>
  <c r="D460" i="1"/>
  <c r="F460"/>
  <c r="I460"/>
  <c r="A461" s="1"/>
  <c r="C460"/>
  <c r="E460"/>
  <c r="H460"/>
  <c r="B460"/>
  <c r="J460"/>
  <c r="K460"/>
  <c r="L460"/>
  <c r="C461" l="1"/>
  <c r="E461"/>
  <c r="H461"/>
  <c r="D461"/>
  <c r="F461"/>
  <c r="I461"/>
  <c r="A462" s="1"/>
  <c r="B461"/>
  <c r="K461"/>
  <c r="J461"/>
  <c r="L461"/>
  <c r="D738" i="2"/>
  <c r="F738"/>
  <c r="C738"/>
  <c r="E738"/>
  <c r="G738"/>
  <c r="A739" s="1"/>
  <c r="B738"/>
  <c r="D739" l="1"/>
  <c r="F739"/>
  <c r="C739"/>
  <c r="E739"/>
  <c r="G739"/>
  <c r="A740" s="1"/>
  <c r="B739"/>
  <c r="D462" i="1"/>
  <c r="F462"/>
  <c r="I462"/>
  <c r="A463" s="1"/>
  <c r="C462"/>
  <c r="E462"/>
  <c r="H462"/>
  <c r="B462"/>
  <c r="J462"/>
  <c r="K462"/>
  <c r="L462"/>
  <c r="D740" i="2" l="1"/>
  <c r="F740"/>
  <c r="C740"/>
  <c r="E740"/>
  <c r="G740"/>
  <c r="A741" s="1"/>
  <c r="B740"/>
  <c r="C463" i="1"/>
  <c r="E463"/>
  <c r="H463"/>
  <c r="D463"/>
  <c r="F463"/>
  <c r="I463"/>
  <c r="A464" s="1"/>
  <c r="B463"/>
  <c r="K463"/>
  <c r="J463"/>
  <c r="L463"/>
  <c r="D741" i="2" l="1"/>
  <c r="F741"/>
  <c r="C741"/>
  <c r="E741"/>
  <c r="G741"/>
  <c r="A742" s="1"/>
  <c r="B741"/>
  <c r="D464" i="1"/>
  <c r="F464"/>
  <c r="I464"/>
  <c r="A465" s="1"/>
  <c r="C464"/>
  <c r="E464"/>
  <c r="H464"/>
  <c r="B464"/>
  <c r="J464"/>
  <c r="K464"/>
  <c r="L464"/>
  <c r="C465" l="1"/>
  <c r="E465"/>
  <c r="H465"/>
  <c r="D465"/>
  <c r="F465"/>
  <c r="I465"/>
  <c r="A466" s="1"/>
  <c r="B465"/>
  <c r="K465"/>
  <c r="J465"/>
  <c r="L465"/>
  <c r="D742" i="2"/>
  <c r="F742"/>
  <c r="C742"/>
  <c r="E742"/>
  <c r="G742"/>
  <c r="A743" s="1"/>
  <c r="B742"/>
  <c r="D743" l="1"/>
  <c r="F743"/>
  <c r="C743"/>
  <c r="E743"/>
  <c r="G743"/>
  <c r="A744" s="1"/>
  <c r="B743"/>
  <c r="D466" i="1"/>
  <c r="F466"/>
  <c r="I466"/>
  <c r="A467" s="1"/>
  <c r="C466"/>
  <c r="E466"/>
  <c r="H466"/>
  <c r="B466"/>
  <c r="J466"/>
  <c r="K466"/>
  <c r="L466"/>
  <c r="C467" l="1"/>
  <c r="E467"/>
  <c r="H467"/>
  <c r="D467"/>
  <c r="F467"/>
  <c r="I467"/>
  <c r="A468" s="1"/>
  <c r="B467"/>
  <c r="K467"/>
  <c r="J467"/>
  <c r="L467"/>
  <c r="D744" i="2"/>
  <c r="F744"/>
  <c r="C744"/>
  <c r="E744"/>
  <c r="G744"/>
  <c r="A745" s="1"/>
  <c r="B744"/>
  <c r="D745" l="1"/>
  <c r="F745"/>
  <c r="C745"/>
  <c r="E745"/>
  <c r="G745"/>
  <c r="A746" s="1"/>
  <c r="B745"/>
  <c r="D468" i="1"/>
  <c r="F468"/>
  <c r="I468"/>
  <c r="A469" s="1"/>
  <c r="C468"/>
  <c r="E468"/>
  <c r="H468"/>
  <c r="B468"/>
  <c r="J468"/>
  <c r="K468"/>
  <c r="L468"/>
  <c r="D746" i="2" l="1"/>
  <c r="F746"/>
  <c r="C746"/>
  <c r="E746"/>
  <c r="G746"/>
  <c r="A747" s="1"/>
  <c r="B746"/>
  <c r="C469" i="1"/>
  <c r="E469"/>
  <c r="H469"/>
  <c r="D469"/>
  <c r="F469"/>
  <c r="I469"/>
  <c r="A470" s="1"/>
  <c r="B469"/>
  <c r="K469"/>
  <c r="J469"/>
  <c r="L469"/>
  <c r="D470" l="1"/>
  <c r="F470"/>
  <c r="I470"/>
  <c r="A471" s="1"/>
  <c r="C470"/>
  <c r="E470"/>
  <c r="H470"/>
  <c r="B470"/>
  <c r="J470"/>
  <c r="K470"/>
  <c r="L470"/>
  <c r="D747" i="2"/>
  <c r="F747"/>
  <c r="C747"/>
  <c r="E747"/>
  <c r="G747"/>
  <c r="A748" s="1"/>
  <c r="B747"/>
  <c r="D748" l="1"/>
  <c r="F748"/>
  <c r="C748"/>
  <c r="E748"/>
  <c r="G748"/>
  <c r="A749" s="1"/>
  <c r="B748"/>
  <c r="C471" i="1"/>
  <c r="E471"/>
  <c r="H471"/>
  <c r="D471"/>
  <c r="F471"/>
  <c r="I471"/>
  <c r="A472" s="1"/>
  <c r="B471"/>
  <c r="K471"/>
  <c r="J471"/>
  <c r="L471"/>
  <c r="D472" l="1"/>
  <c r="F472"/>
  <c r="I472"/>
  <c r="A473" s="1"/>
  <c r="C472"/>
  <c r="E472"/>
  <c r="H472"/>
  <c r="B472"/>
  <c r="J472"/>
  <c r="K472"/>
  <c r="L472"/>
  <c r="D749" i="2"/>
  <c r="F749"/>
  <c r="C749"/>
  <c r="E749"/>
  <c r="G749"/>
  <c r="A750" s="1"/>
  <c r="B749"/>
  <c r="D750" l="1"/>
  <c r="F750"/>
  <c r="C750"/>
  <c r="E750"/>
  <c r="G750"/>
  <c r="A751" s="1"/>
  <c r="B750"/>
  <c r="D473" i="1"/>
  <c r="F473"/>
  <c r="I473"/>
  <c r="A474" s="1"/>
  <c r="C473"/>
  <c r="H473"/>
  <c r="E473"/>
  <c r="B473"/>
  <c r="K473"/>
  <c r="J473"/>
  <c r="L473"/>
  <c r="C474" l="1"/>
  <c r="E474"/>
  <c r="H474"/>
  <c r="D474"/>
  <c r="I474"/>
  <c r="A475" s="1"/>
  <c r="F474"/>
  <c r="B474"/>
  <c r="J474"/>
  <c r="K474"/>
  <c r="L474"/>
  <c r="D751" i="2"/>
  <c r="F751"/>
  <c r="C751"/>
  <c r="E751"/>
  <c r="G751"/>
  <c r="A752" s="1"/>
  <c r="B751"/>
  <c r="D752" l="1"/>
  <c r="F752"/>
  <c r="C752"/>
  <c r="E752"/>
  <c r="G752"/>
  <c r="A753" s="1"/>
  <c r="B752"/>
  <c r="D475" i="1"/>
  <c r="F475"/>
  <c r="I475"/>
  <c r="A476" s="1"/>
  <c r="E475"/>
  <c r="C475"/>
  <c r="H475"/>
  <c r="B475"/>
  <c r="K475"/>
  <c r="J475"/>
  <c r="L475"/>
  <c r="C476" l="1"/>
  <c r="E476"/>
  <c r="H476"/>
  <c r="F476"/>
  <c r="D476"/>
  <c r="I476"/>
  <c r="A477" s="1"/>
  <c r="B476"/>
  <c r="J476"/>
  <c r="K476"/>
  <c r="L476"/>
  <c r="D753" i="2"/>
  <c r="F753"/>
  <c r="C753"/>
  <c r="E753"/>
  <c r="G753"/>
  <c r="A754" s="1"/>
  <c r="B753"/>
  <c r="D754" l="1"/>
  <c r="F754"/>
  <c r="C754"/>
  <c r="E754"/>
  <c r="G754"/>
  <c r="A755" s="1"/>
  <c r="B754"/>
  <c r="D477" i="1"/>
  <c r="F477"/>
  <c r="I477"/>
  <c r="A478" s="1"/>
  <c r="C477"/>
  <c r="E477"/>
  <c r="H477"/>
  <c r="B477"/>
  <c r="K477"/>
  <c r="J477"/>
  <c r="L477"/>
  <c r="C478" l="1"/>
  <c r="E478"/>
  <c r="H478"/>
  <c r="D478"/>
  <c r="F478"/>
  <c r="I478"/>
  <c r="A479" s="1"/>
  <c r="B478"/>
  <c r="J478"/>
  <c r="K478"/>
  <c r="L478"/>
  <c r="D755" i="2"/>
  <c r="F755"/>
  <c r="C755"/>
  <c r="E755"/>
  <c r="G755"/>
  <c r="A756" s="1"/>
  <c r="B755"/>
  <c r="D756" l="1"/>
  <c r="F756"/>
  <c r="C756"/>
  <c r="E756"/>
  <c r="G756"/>
  <c r="A757" s="1"/>
  <c r="B756"/>
  <c r="D479" i="1"/>
  <c r="F479"/>
  <c r="I479"/>
  <c r="A480" s="1"/>
  <c r="C479"/>
  <c r="E479"/>
  <c r="H479"/>
  <c r="B479"/>
  <c r="K479"/>
  <c r="J479"/>
  <c r="L479"/>
  <c r="C480" l="1"/>
  <c r="E480"/>
  <c r="H480"/>
  <c r="D480"/>
  <c r="F480"/>
  <c r="I480"/>
  <c r="A481" s="1"/>
  <c r="B480"/>
  <c r="J480"/>
  <c r="K480"/>
  <c r="L480"/>
  <c r="D757" i="2"/>
  <c r="F757"/>
  <c r="C757"/>
  <c r="E757"/>
  <c r="G757"/>
  <c r="A758" s="1"/>
  <c r="B757"/>
  <c r="D758" l="1"/>
  <c r="F758"/>
  <c r="C758"/>
  <c r="E758"/>
  <c r="G758"/>
  <c r="A759" s="1"/>
  <c r="B758"/>
  <c r="D481" i="1"/>
  <c r="F481"/>
  <c r="I481"/>
  <c r="A482" s="1"/>
  <c r="C481"/>
  <c r="E481"/>
  <c r="H481"/>
  <c r="B481"/>
  <c r="K481"/>
  <c r="J481"/>
  <c r="L481"/>
  <c r="C482" l="1"/>
  <c r="E482"/>
  <c r="H482"/>
  <c r="D482"/>
  <c r="F482"/>
  <c r="I482"/>
  <c r="A483" s="1"/>
  <c r="B482"/>
  <c r="J482"/>
  <c r="K482"/>
  <c r="L482"/>
  <c r="D759" i="2"/>
  <c r="F759"/>
  <c r="C759"/>
  <c r="E759"/>
  <c r="G759"/>
  <c r="A760" s="1"/>
  <c r="B759"/>
  <c r="D760" l="1"/>
  <c r="F760"/>
  <c r="C760"/>
  <c r="E760"/>
  <c r="G760"/>
  <c r="A761" s="1"/>
  <c r="B760"/>
  <c r="D483" i="1"/>
  <c r="F483"/>
  <c r="I483"/>
  <c r="A484" s="1"/>
  <c r="C483"/>
  <c r="E483"/>
  <c r="H483"/>
  <c r="B483"/>
  <c r="K483"/>
  <c r="J483"/>
  <c r="L483"/>
  <c r="C484" l="1"/>
  <c r="E484"/>
  <c r="H484"/>
  <c r="D484"/>
  <c r="F484"/>
  <c r="I484"/>
  <c r="A485" s="1"/>
  <c r="B484"/>
  <c r="J484"/>
  <c r="K484"/>
  <c r="L484"/>
  <c r="D761" i="2"/>
  <c r="F761"/>
  <c r="C761"/>
  <c r="E761"/>
  <c r="G761"/>
  <c r="A762" s="1"/>
  <c r="B761"/>
  <c r="D762" l="1"/>
  <c r="F762"/>
  <c r="C762"/>
  <c r="E762"/>
  <c r="G762"/>
  <c r="A763" s="1"/>
  <c r="B762"/>
  <c r="D485" i="1"/>
  <c r="F485"/>
  <c r="I485"/>
  <c r="A486" s="1"/>
  <c r="C485"/>
  <c r="E485"/>
  <c r="H485"/>
  <c r="B485"/>
  <c r="K485"/>
  <c r="J485"/>
  <c r="L485"/>
  <c r="C486" l="1"/>
  <c r="E486"/>
  <c r="H486"/>
  <c r="D486"/>
  <c r="F486"/>
  <c r="I486"/>
  <c r="A487" s="1"/>
  <c r="B486"/>
  <c r="J486"/>
  <c r="K486"/>
  <c r="L486"/>
  <c r="D763" i="2"/>
  <c r="F763"/>
  <c r="C763"/>
  <c r="E763"/>
  <c r="G763"/>
  <c r="A764" s="1"/>
  <c r="B763"/>
  <c r="D764" l="1"/>
  <c r="F764"/>
  <c r="C764"/>
  <c r="E764"/>
  <c r="G764"/>
  <c r="A765" s="1"/>
  <c r="B764"/>
  <c r="D487" i="1"/>
  <c r="F487"/>
  <c r="I487"/>
  <c r="A488" s="1"/>
  <c r="C487"/>
  <c r="E487"/>
  <c r="H487"/>
  <c r="B487"/>
  <c r="K487"/>
  <c r="J487"/>
  <c r="L487"/>
  <c r="C488" l="1"/>
  <c r="E488"/>
  <c r="H488"/>
  <c r="D488"/>
  <c r="F488"/>
  <c r="I488"/>
  <c r="A489" s="1"/>
  <c r="B488"/>
  <c r="J488"/>
  <c r="K488"/>
  <c r="L488"/>
  <c r="D765" i="2"/>
  <c r="F765"/>
  <c r="C765"/>
  <c r="E765"/>
  <c r="G765"/>
  <c r="A766" s="1"/>
  <c r="B765"/>
  <c r="D766" l="1"/>
  <c r="F766"/>
  <c r="C766"/>
  <c r="E766"/>
  <c r="G766"/>
  <c r="A767" s="1"/>
  <c r="B766"/>
  <c r="D489" i="1"/>
  <c r="F489"/>
  <c r="I489"/>
  <c r="A490" s="1"/>
  <c r="C489"/>
  <c r="E489"/>
  <c r="H489"/>
  <c r="B489"/>
  <c r="K489"/>
  <c r="J489"/>
  <c r="L489"/>
  <c r="C490" l="1"/>
  <c r="E490"/>
  <c r="H490"/>
  <c r="D490"/>
  <c r="F490"/>
  <c r="I490"/>
  <c r="A491" s="1"/>
  <c r="B490"/>
  <c r="J490"/>
  <c r="K490"/>
  <c r="L490"/>
  <c r="D767" i="2"/>
  <c r="F767"/>
  <c r="C767"/>
  <c r="E767"/>
  <c r="G767"/>
  <c r="A768" s="1"/>
  <c r="B767"/>
  <c r="D768" l="1"/>
  <c r="F768"/>
  <c r="C768"/>
  <c r="E768"/>
  <c r="G768"/>
  <c r="A769" s="1"/>
  <c r="B768"/>
  <c r="D491" i="1"/>
  <c r="F491"/>
  <c r="I491"/>
  <c r="A492" s="1"/>
  <c r="C491"/>
  <c r="E491"/>
  <c r="H491"/>
  <c r="B491"/>
  <c r="K491"/>
  <c r="J491"/>
  <c r="L491"/>
  <c r="C492" l="1"/>
  <c r="E492"/>
  <c r="H492"/>
  <c r="D492"/>
  <c r="F492"/>
  <c r="I492"/>
  <c r="A493" s="1"/>
  <c r="B492"/>
  <c r="J492"/>
  <c r="K492"/>
  <c r="L492"/>
  <c r="D769" i="2"/>
  <c r="F769"/>
  <c r="C769"/>
  <c r="E769"/>
  <c r="G769"/>
  <c r="A770" s="1"/>
  <c r="B769"/>
  <c r="D770" l="1"/>
  <c r="F770"/>
  <c r="C770"/>
  <c r="E770"/>
  <c r="G770"/>
  <c r="A771" s="1"/>
  <c r="B770"/>
  <c r="D493" i="1"/>
  <c r="F493"/>
  <c r="I493"/>
  <c r="A494" s="1"/>
  <c r="C493"/>
  <c r="E493"/>
  <c r="H493"/>
  <c r="B493"/>
  <c r="K493"/>
  <c r="J493"/>
  <c r="L493"/>
  <c r="C494" l="1"/>
  <c r="E494"/>
  <c r="H494"/>
  <c r="D494"/>
  <c r="F494"/>
  <c r="I494"/>
  <c r="A495" s="1"/>
  <c r="B494"/>
  <c r="J494"/>
  <c r="K494"/>
  <c r="L494"/>
  <c r="D771" i="2"/>
  <c r="F771"/>
  <c r="C771"/>
  <c r="E771"/>
  <c r="G771"/>
  <c r="A772" s="1"/>
  <c r="B771"/>
  <c r="D772" l="1"/>
  <c r="F772"/>
  <c r="C772"/>
  <c r="E772"/>
  <c r="G772"/>
  <c r="A773" s="1"/>
  <c r="B772"/>
  <c r="D495" i="1"/>
  <c r="F495"/>
  <c r="I495"/>
  <c r="A496" s="1"/>
  <c r="C495"/>
  <c r="E495"/>
  <c r="H495"/>
  <c r="B495"/>
  <c r="K495"/>
  <c r="J495"/>
  <c r="L495"/>
  <c r="C496" l="1"/>
  <c r="E496"/>
  <c r="H496"/>
  <c r="D496"/>
  <c r="F496"/>
  <c r="I496"/>
  <c r="A497" s="1"/>
  <c r="B496"/>
  <c r="J496"/>
  <c r="K496"/>
  <c r="L496"/>
  <c r="D773" i="2"/>
  <c r="F773"/>
  <c r="C773"/>
  <c r="E773"/>
  <c r="G773"/>
  <c r="A774" s="1"/>
  <c r="B773"/>
  <c r="D774" l="1"/>
  <c r="F774"/>
  <c r="C774"/>
  <c r="E774"/>
  <c r="G774"/>
  <c r="A775" s="1"/>
  <c r="B774"/>
  <c r="D497" i="1"/>
  <c r="F497"/>
  <c r="I497"/>
  <c r="A498" s="1"/>
  <c r="C497"/>
  <c r="E497"/>
  <c r="H497"/>
  <c r="B497"/>
  <c r="K497"/>
  <c r="J497"/>
  <c r="L497"/>
  <c r="C498" l="1"/>
  <c r="E498"/>
  <c r="H498"/>
  <c r="D498"/>
  <c r="F498"/>
  <c r="I498"/>
  <c r="A499" s="1"/>
  <c r="B498"/>
  <c r="J498"/>
  <c r="K498"/>
  <c r="L498"/>
  <c r="D775" i="2"/>
  <c r="F775"/>
  <c r="C775"/>
  <c r="E775"/>
  <c r="G775"/>
  <c r="A776" s="1"/>
  <c r="B775"/>
  <c r="D776" l="1"/>
  <c r="F776"/>
  <c r="C776"/>
  <c r="E776"/>
  <c r="G776"/>
  <c r="A777" s="1"/>
  <c r="B776"/>
  <c r="D499" i="1"/>
  <c r="F499"/>
  <c r="I499"/>
  <c r="A500" s="1"/>
  <c r="C499"/>
  <c r="E499"/>
  <c r="H499"/>
  <c r="B499"/>
  <c r="K499"/>
  <c r="J499"/>
  <c r="L499"/>
  <c r="C500" l="1"/>
  <c r="E500"/>
  <c r="H500"/>
  <c r="D500"/>
  <c r="F500"/>
  <c r="I500"/>
  <c r="A501" s="1"/>
  <c r="B500"/>
  <c r="J500"/>
  <c r="K500"/>
  <c r="L500"/>
  <c r="D777" i="2"/>
  <c r="F777"/>
  <c r="C777"/>
  <c r="E777"/>
  <c r="G777"/>
  <c r="A778" s="1"/>
  <c r="B777"/>
  <c r="D778" l="1"/>
  <c r="F778"/>
  <c r="C778"/>
  <c r="E778"/>
  <c r="G778"/>
  <c r="A779" s="1"/>
  <c r="B778"/>
  <c r="D501" i="1"/>
  <c r="F501"/>
  <c r="I501"/>
  <c r="A502" s="1"/>
  <c r="C501"/>
  <c r="E501"/>
  <c r="H501"/>
  <c r="B501"/>
  <c r="K501"/>
  <c r="J501"/>
  <c r="L501"/>
  <c r="C502" l="1"/>
  <c r="E502"/>
  <c r="H502"/>
  <c r="D502"/>
  <c r="F502"/>
  <c r="I502"/>
  <c r="A503" s="1"/>
  <c r="B502"/>
  <c r="J502"/>
  <c r="K502"/>
  <c r="L502"/>
  <c r="D779" i="2"/>
  <c r="F779"/>
  <c r="C779"/>
  <c r="E779"/>
  <c r="G779"/>
  <c r="A780" s="1"/>
  <c r="B779"/>
  <c r="D780" l="1"/>
  <c r="F780"/>
  <c r="C780"/>
  <c r="E780"/>
  <c r="G780"/>
  <c r="A781" s="1"/>
  <c r="B780"/>
  <c r="D503" i="1"/>
  <c r="F503"/>
  <c r="I503"/>
  <c r="A504" s="1"/>
  <c r="C503"/>
  <c r="E503"/>
  <c r="H503"/>
  <c r="B503"/>
  <c r="K503"/>
  <c r="J503"/>
  <c r="L503"/>
  <c r="C504" l="1"/>
  <c r="E504"/>
  <c r="H504"/>
  <c r="D504"/>
  <c r="F504"/>
  <c r="I504"/>
  <c r="A505" s="1"/>
  <c r="B504"/>
  <c r="J504"/>
  <c r="K504"/>
  <c r="L504"/>
  <c r="D781" i="2"/>
  <c r="F781"/>
  <c r="C781"/>
  <c r="E781"/>
  <c r="G781"/>
  <c r="A782" s="1"/>
  <c r="B781"/>
  <c r="D782" l="1"/>
  <c r="F782"/>
  <c r="C782"/>
  <c r="E782"/>
  <c r="G782"/>
  <c r="A783" s="1"/>
  <c r="B782"/>
  <c r="D505" i="1"/>
  <c r="F505"/>
  <c r="I505"/>
  <c r="A506" s="1"/>
  <c r="C505"/>
  <c r="E505"/>
  <c r="H505"/>
  <c r="B505"/>
  <c r="K505"/>
  <c r="J505"/>
  <c r="L505"/>
  <c r="C506" l="1"/>
  <c r="E506"/>
  <c r="H506"/>
  <c r="D506"/>
  <c r="F506"/>
  <c r="I506"/>
  <c r="A507" s="1"/>
  <c r="B506"/>
  <c r="J506"/>
  <c r="K506"/>
  <c r="L506"/>
  <c r="D783" i="2"/>
  <c r="F783"/>
  <c r="C783"/>
  <c r="E783"/>
  <c r="G783"/>
  <c r="A784" s="1"/>
  <c r="B783"/>
  <c r="G784" l="1"/>
  <c r="A785" s="1"/>
  <c r="D784"/>
  <c r="F784"/>
  <c r="C784"/>
  <c r="B784"/>
  <c r="E784"/>
  <c r="D507" i="1"/>
  <c r="F507"/>
  <c r="I507"/>
  <c r="A508" s="1"/>
  <c r="C507"/>
  <c r="E507"/>
  <c r="H507"/>
  <c r="B507"/>
  <c r="K507"/>
  <c r="J507"/>
  <c r="L507"/>
  <c r="C508" l="1"/>
  <c r="E508"/>
  <c r="H508"/>
  <c r="D508"/>
  <c r="F508"/>
  <c r="I508"/>
  <c r="A509" s="1"/>
  <c r="B508"/>
  <c r="J508"/>
  <c r="K508"/>
  <c r="L508"/>
  <c r="D785" i="2"/>
  <c r="G785"/>
  <c r="A786" s="1"/>
  <c r="F785"/>
  <c r="B785"/>
  <c r="E785"/>
  <c r="C785"/>
  <c r="G786" l="1"/>
  <c r="A787" s="1"/>
  <c r="D786"/>
  <c r="F786"/>
  <c r="C786"/>
  <c r="B786"/>
  <c r="E786"/>
  <c r="D509" i="1"/>
  <c r="F509"/>
  <c r="I509"/>
  <c r="A510" s="1"/>
  <c r="C509"/>
  <c r="E509"/>
  <c r="H509"/>
  <c r="B509"/>
  <c r="K509"/>
  <c r="J509"/>
  <c r="L509"/>
  <c r="C510" l="1"/>
  <c r="E510"/>
  <c r="H510"/>
  <c r="D510"/>
  <c r="F510"/>
  <c r="I510"/>
  <c r="A511" s="1"/>
  <c r="B510"/>
  <c r="J510"/>
  <c r="K510"/>
  <c r="L510"/>
  <c r="D787" i="2"/>
  <c r="G787"/>
  <c r="A788" s="1"/>
  <c r="F787"/>
  <c r="B787"/>
  <c r="E787"/>
  <c r="C787"/>
  <c r="G788" l="1"/>
  <c r="A789" s="1"/>
  <c r="D788"/>
  <c r="F788"/>
  <c r="C788"/>
  <c r="B788"/>
  <c r="E788"/>
  <c r="D511" i="1"/>
  <c r="F511"/>
  <c r="I511"/>
  <c r="A512" s="1"/>
  <c r="C511"/>
  <c r="E511"/>
  <c r="H511"/>
  <c r="B511"/>
  <c r="K511"/>
  <c r="J511"/>
  <c r="L511"/>
  <c r="C512" l="1"/>
  <c r="E512"/>
  <c r="H512"/>
  <c r="D512"/>
  <c r="F512"/>
  <c r="I512"/>
  <c r="A513" s="1"/>
  <c r="B512"/>
  <c r="J512"/>
  <c r="K512"/>
  <c r="L512"/>
  <c r="D789" i="2"/>
  <c r="G789"/>
  <c r="A790" s="1"/>
  <c r="F789"/>
  <c r="B789"/>
  <c r="E789"/>
  <c r="C789"/>
  <c r="G790" l="1"/>
  <c r="A791" s="1"/>
  <c r="D790"/>
  <c r="F790"/>
  <c r="C790"/>
  <c r="B790"/>
  <c r="E790"/>
  <c r="D513" i="1"/>
  <c r="F513"/>
  <c r="I513"/>
  <c r="A514" s="1"/>
  <c r="C513"/>
  <c r="E513"/>
  <c r="H513"/>
  <c r="B513"/>
  <c r="K513"/>
  <c r="J513"/>
  <c r="L513"/>
  <c r="C514" l="1"/>
  <c r="E514"/>
  <c r="H514"/>
  <c r="D514"/>
  <c r="F514"/>
  <c r="I514"/>
  <c r="A515" s="1"/>
  <c r="B514"/>
  <c r="J514"/>
  <c r="K514"/>
  <c r="L514"/>
  <c r="D791" i="2"/>
  <c r="G791"/>
  <c r="A792" s="1"/>
  <c r="F791"/>
  <c r="B791"/>
  <c r="E791"/>
  <c r="C791"/>
  <c r="G792" l="1"/>
  <c r="A793" s="1"/>
  <c r="D792"/>
  <c r="F792"/>
  <c r="C792"/>
  <c r="B792"/>
  <c r="E792"/>
  <c r="D515" i="1"/>
  <c r="F515"/>
  <c r="I515"/>
  <c r="A516" s="1"/>
  <c r="C515"/>
  <c r="E515"/>
  <c r="H515"/>
  <c r="B515"/>
  <c r="K515"/>
  <c r="J515"/>
  <c r="L515"/>
  <c r="C516" l="1"/>
  <c r="E516"/>
  <c r="H516"/>
  <c r="D516"/>
  <c r="F516"/>
  <c r="I516"/>
  <c r="A517" s="1"/>
  <c r="B516"/>
  <c r="J516"/>
  <c r="K516"/>
  <c r="L516"/>
  <c r="D793" i="2"/>
  <c r="G793"/>
  <c r="A794" s="1"/>
  <c r="F793"/>
  <c r="B793"/>
  <c r="E793"/>
  <c r="C793"/>
  <c r="G794" l="1"/>
  <c r="A795" s="1"/>
  <c r="D794"/>
  <c r="F794"/>
  <c r="C794"/>
  <c r="B794"/>
  <c r="E794"/>
  <c r="D517" i="1"/>
  <c r="F517"/>
  <c r="I517"/>
  <c r="A518" s="1"/>
  <c r="C517"/>
  <c r="E517"/>
  <c r="H517"/>
  <c r="B517"/>
  <c r="K517"/>
  <c r="J517"/>
  <c r="L517"/>
  <c r="C518" l="1"/>
  <c r="E518"/>
  <c r="H518"/>
  <c r="D518"/>
  <c r="F518"/>
  <c r="I518"/>
  <c r="A519" s="1"/>
  <c r="B518"/>
  <c r="J518"/>
  <c r="K518"/>
  <c r="L518"/>
  <c r="D795" i="2"/>
  <c r="G795"/>
  <c r="A796" s="1"/>
  <c r="F795"/>
  <c r="B795"/>
  <c r="E795"/>
  <c r="C795"/>
  <c r="G796" l="1"/>
  <c r="A797" s="1"/>
  <c r="D796"/>
  <c r="F796"/>
  <c r="C796"/>
  <c r="B796"/>
  <c r="E796"/>
  <c r="D519" i="1"/>
  <c r="F519"/>
  <c r="I519"/>
  <c r="A520" s="1"/>
  <c r="C519"/>
  <c r="E519"/>
  <c r="H519"/>
  <c r="B519"/>
  <c r="K519"/>
  <c r="J519"/>
  <c r="L519"/>
  <c r="C520" l="1"/>
  <c r="E520"/>
  <c r="H520"/>
  <c r="D520"/>
  <c r="F520"/>
  <c r="I520"/>
  <c r="A521" s="1"/>
  <c r="B520"/>
  <c r="J520"/>
  <c r="K520"/>
  <c r="L520"/>
  <c r="D797" i="2"/>
  <c r="G797"/>
  <c r="A798" s="1"/>
  <c r="F797"/>
  <c r="B797"/>
  <c r="E797"/>
  <c r="C797"/>
  <c r="D521" i="1" l="1"/>
  <c r="F521"/>
  <c r="I521"/>
  <c r="A522" s="1"/>
  <c r="C521"/>
  <c r="E521"/>
  <c r="H521"/>
  <c r="B521"/>
  <c r="K521"/>
  <c r="J521"/>
  <c r="L521"/>
  <c r="G798" i="2"/>
  <c r="A799" s="1"/>
  <c r="D798"/>
  <c r="F798"/>
  <c r="C798"/>
  <c r="B798"/>
  <c r="E798"/>
  <c r="D799" l="1"/>
  <c r="G799"/>
  <c r="A800" s="1"/>
  <c r="F799"/>
  <c r="B799"/>
  <c r="E799"/>
  <c r="C799"/>
  <c r="C522" i="1"/>
  <c r="E522"/>
  <c r="H522"/>
  <c r="D522"/>
  <c r="F522"/>
  <c r="I522"/>
  <c r="A523" s="1"/>
  <c r="B522"/>
  <c r="J522"/>
  <c r="K522"/>
  <c r="L522"/>
  <c r="D523" l="1"/>
  <c r="F523"/>
  <c r="I523"/>
  <c r="A524" s="1"/>
  <c r="C523"/>
  <c r="E523"/>
  <c r="H523"/>
  <c r="B523"/>
  <c r="K523"/>
  <c r="J523"/>
  <c r="L523"/>
  <c r="G800" i="2"/>
  <c r="A801" s="1"/>
  <c r="D800"/>
  <c r="F800"/>
  <c r="C800"/>
  <c r="B800"/>
  <c r="E800"/>
  <c r="D801" l="1"/>
  <c r="G801"/>
  <c r="A802" s="1"/>
  <c r="F801"/>
  <c r="B801"/>
  <c r="E801"/>
  <c r="C801"/>
  <c r="C524" i="1"/>
  <c r="E524"/>
  <c r="H524"/>
  <c r="D524"/>
  <c r="F524"/>
  <c r="I524"/>
  <c r="A525" s="1"/>
  <c r="B524"/>
  <c r="J524"/>
  <c r="K524"/>
  <c r="L524"/>
  <c r="D525" l="1"/>
  <c r="F525"/>
  <c r="I525"/>
  <c r="A526" s="1"/>
  <c r="C525"/>
  <c r="E525"/>
  <c r="H525"/>
  <c r="B525"/>
  <c r="K525"/>
  <c r="J525"/>
  <c r="L525"/>
  <c r="G802" i="2"/>
  <c r="A803" s="1"/>
  <c r="D802"/>
  <c r="F802"/>
  <c r="C802"/>
  <c r="B802"/>
  <c r="E802"/>
  <c r="D803" l="1"/>
  <c r="G803"/>
  <c r="A804" s="1"/>
  <c r="F803"/>
  <c r="B803"/>
  <c r="E803"/>
  <c r="C803"/>
  <c r="C526" i="1"/>
  <c r="E526"/>
  <c r="H526"/>
  <c r="D526"/>
  <c r="F526"/>
  <c r="I526"/>
  <c r="A527" s="1"/>
  <c r="B526"/>
  <c r="J526"/>
  <c r="K526"/>
  <c r="L526"/>
  <c r="D527" l="1"/>
  <c r="F527"/>
  <c r="I527"/>
  <c r="A528" s="1"/>
  <c r="C527"/>
  <c r="E527"/>
  <c r="H527"/>
  <c r="B527"/>
  <c r="K527"/>
  <c r="J527"/>
  <c r="L527"/>
  <c r="G804" i="2"/>
  <c r="A805" s="1"/>
  <c r="D804"/>
  <c r="F804"/>
  <c r="C804"/>
  <c r="B804"/>
  <c r="E804"/>
  <c r="D805" l="1"/>
  <c r="G805"/>
  <c r="A806" s="1"/>
  <c r="F805"/>
  <c r="B805"/>
  <c r="E805"/>
  <c r="C805"/>
  <c r="C528" i="1"/>
  <c r="E528"/>
  <c r="H528"/>
  <c r="D528"/>
  <c r="F528"/>
  <c r="I528"/>
  <c r="A529" s="1"/>
  <c r="B528"/>
  <c r="J528"/>
  <c r="K528"/>
  <c r="L528"/>
  <c r="D529" l="1"/>
  <c r="F529"/>
  <c r="I529"/>
  <c r="A530" s="1"/>
  <c r="C529"/>
  <c r="E529"/>
  <c r="H529"/>
  <c r="B529"/>
  <c r="K529"/>
  <c r="J529"/>
  <c r="L529"/>
  <c r="G806" i="2"/>
  <c r="A807" s="1"/>
  <c r="D806"/>
  <c r="F806"/>
  <c r="C806"/>
  <c r="B806"/>
  <c r="E806"/>
  <c r="D807" l="1"/>
  <c r="G807"/>
  <c r="A808" s="1"/>
  <c r="F807"/>
  <c r="B807"/>
  <c r="E807"/>
  <c r="C807"/>
  <c r="C530" i="1"/>
  <c r="E530"/>
  <c r="H530"/>
  <c r="D530"/>
  <c r="F530"/>
  <c r="I530"/>
  <c r="A531" s="1"/>
  <c r="B530"/>
  <c r="J530"/>
  <c r="K530"/>
  <c r="L530"/>
  <c r="D531" l="1"/>
  <c r="F531"/>
  <c r="I531"/>
  <c r="A532" s="1"/>
  <c r="C531"/>
  <c r="E531"/>
  <c r="H531"/>
  <c r="B531"/>
  <c r="K531"/>
  <c r="J531"/>
  <c r="L531"/>
  <c r="G808" i="2"/>
  <c r="A809" s="1"/>
  <c r="D808"/>
  <c r="F808"/>
  <c r="C808"/>
  <c r="B808"/>
  <c r="E808"/>
  <c r="D809" l="1"/>
  <c r="G809"/>
  <c r="A810" s="1"/>
  <c r="F809"/>
  <c r="B809"/>
  <c r="E809"/>
  <c r="C809"/>
  <c r="C532" i="1"/>
  <c r="E532"/>
  <c r="H532"/>
  <c r="D532"/>
  <c r="F532"/>
  <c r="I532"/>
  <c r="A533" s="1"/>
  <c r="B532"/>
  <c r="J532"/>
  <c r="K532"/>
  <c r="L532"/>
  <c r="D533" l="1"/>
  <c r="F533"/>
  <c r="I533"/>
  <c r="A534" s="1"/>
  <c r="C533"/>
  <c r="E533"/>
  <c r="H533"/>
  <c r="B533"/>
  <c r="K533"/>
  <c r="J533"/>
  <c r="L533"/>
  <c r="G810" i="2"/>
  <c r="A811" s="1"/>
  <c r="D810"/>
  <c r="F810"/>
  <c r="C810"/>
  <c r="B810"/>
  <c r="E810"/>
  <c r="D811" l="1"/>
  <c r="G811"/>
  <c r="A812" s="1"/>
  <c r="F811"/>
  <c r="B811"/>
  <c r="E811"/>
  <c r="C811"/>
  <c r="C534" i="1"/>
  <c r="E534"/>
  <c r="H534"/>
  <c r="D534"/>
  <c r="F534"/>
  <c r="I534"/>
  <c r="A535" s="1"/>
  <c r="B534"/>
  <c r="J534"/>
  <c r="K534"/>
  <c r="L534"/>
  <c r="D535" l="1"/>
  <c r="F535"/>
  <c r="I535"/>
  <c r="A536" s="1"/>
  <c r="C535"/>
  <c r="E535"/>
  <c r="H535"/>
  <c r="B535"/>
  <c r="K535"/>
  <c r="J535"/>
  <c r="L535"/>
  <c r="G812" i="2"/>
  <c r="A813" s="1"/>
  <c r="D812"/>
  <c r="F812"/>
  <c r="C812"/>
  <c r="B812"/>
  <c r="E812"/>
  <c r="D813" l="1"/>
  <c r="G813"/>
  <c r="A814" s="1"/>
  <c r="F813"/>
  <c r="B813"/>
  <c r="E813"/>
  <c r="C813"/>
  <c r="C536" i="1"/>
  <c r="E536"/>
  <c r="H536"/>
  <c r="D536"/>
  <c r="F536"/>
  <c r="I536"/>
  <c r="A537" s="1"/>
  <c r="B536"/>
  <c r="J536"/>
  <c r="K536"/>
  <c r="L536"/>
  <c r="D537" l="1"/>
  <c r="F537"/>
  <c r="I537"/>
  <c r="A538" s="1"/>
  <c r="C537"/>
  <c r="E537"/>
  <c r="H537"/>
  <c r="B537"/>
  <c r="K537"/>
  <c r="J537"/>
  <c r="L537"/>
  <c r="G814" i="2"/>
  <c r="A815" s="1"/>
  <c r="D814"/>
  <c r="F814"/>
  <c r="C814"/>
  <c r="B814"/>
  <c r="E814"/>
  <c r="D815" l="1"/>
  <c r="G815"/>
  <c r="A816" s="1"/>
  <c r="F815"/>
  <c r="B815"/>
  <c r="E815"/>
  <c r="C815"/>
  <c r="C538" i="1"/>
  <c r="E538"/>
  <c r="H538"/>
  <c r="D538"/>
  <c r="F538"/>
  <c r="I538"/>
  <c r="A539" s="1"/>
  <c r="B538"/>
  <c r="J538"/>
  <c r="K538"/>
  <c r="L538"/>
  <c r="D539" l="1"/>
  <c r="F539"/>
  <c r="I539"/>
  <c r="A540" s="1"/>
  <c r="C539"/>
  <c r="E539"/>
  <c r="H539"/>
  <c r="B539"/>
  <c r="K539"/>
  <c r="J539"/>
  <c r="L539"/>
  <c r="G816" i="2"/>
  <c r="A817" s="1"/>
  <c r="D816"/>
  <c r="F816"/>
  <c r="C816"/>
  <c r="B816"/>
  <c r="E816"/>
  <c r="D817" l="1"/>
  <c r="G817"/>
  <c r="A818" s="1"/>
  <c r="F817"/>
  <c r="B817"/>
  <c r="E817"/>
  <c r="C817"/>
  <c r="C540" i="1"/>
  <c r="E540"/>
  <c r="H540"/>
  <c r="D540"/>
  <c r="F540"/>
  <c r="I540"/>
  <c r="A541" s="1"/>
  <c r="B540"/>
  <c r="J540"/>
  <c r="K540"/>
  <c r="L540"/>
  <c r="D541" l="1"/>
  <c r="F541"/>
  <c r="I541"/>
  <c r="A542" s="1"/>
  <c r="C541"/>
  <c r="E541"/>
  <c r="H541"/>
  <c r="B541"/>
  <c r="K541"/>
  <c r="J541"/>
  <c r="L541"/>
  <c r="G818" i="2"/>
  <c r="A819" s="1"/>
  <c r="D818"/>
  <c r="F818"/>
  <c r="C818"/>
  <c r="B818"/>
  <c r="E818"/>
  <c r="D819" l="1"/>
  <c r="G819"/>
  <c r="A820" s="1"/>
  <c r="F819"/>
  <c r="B819"/>
  <c r="E819"/>
  <c r="C819"/>
  <c r="C542" i="1"/>
  <c r="E542"/>
  <c r="H542"/>
  <c r="D542"/>
  <c r="F542"/>
  <c r="I542"/>
  <c r="A543" s="1"/>
  <c r="B542"/>
  <c r="J542"/>
  <c r="K542"/>
  <c r="L542"/>
  <c r="D543" l="1"/>
  <c r="F543"/>
  <c r="I543"/>
  <c r="A544" s="1"/>
  <c r="C543"/>
  <c r="E543"/>
  <c r="H543"/>
  <c r="B543"/>
  <c r="K543"/>
  <c r="J543"/>
  <c r="L543"/>
  <c r="G820" i="2"/>
  <c r="A821" s="1"/>
  <c r="D820"/>
  <c r="F820"/>
  <c r="C820"/>
  <c r="B820"/>
  <c r="E820"/>
  <c r="D821" l="1"/>
  <c r="G821"/>
  <c r="A822" s="1"/>
  <c r="F821"/>
  <c r="B821"/>
  <c r="E821"/>
  <c r="C821"/>
  <c r="C544" i="1"/>
  <c r="E544"/>
  <c r="H544"/>
  <c r="D544"/>
  <c r="F544"/>
  <c r="I544"/>
  <c r="A545" s="1"/>
  <c r="B544"/>
  <c r="J544"/>
  <c r="K544"/>
  <c r="L544"/>
  <c r="D545" l="1"/>
  <c r="F545"/>
  <c r="I545"/>
  <c r="A546" s="1"/>
  <c r="C545"/>
  <c r="E545"/>
  <c r="H545"/>
  <c r="B545"/>
  <c r="K545"/>
  <c r="J545"/>
  <c r="L545"/>
  <c r="G822" i="2"/>
  <c r="A823" s="1"/>
  <c r="D822"/>
  <c r="F822"/>
  <c r="C822"/>
  <c r="B822"/>
  <c r="E822"/>
  <c r="D823" l="1"/>
  <c r="G823"/>
  <c r="A824" s="1"/>
  <c r="F823"/>
  <c r="B823"/>
  <c r="E823"/>
  <c r="C823"/>
  <c r="C546" i="1"/>
  <c r="E546"/>
  <c r="H546"/>
  <c r="D546"/>
  <c r="F546"/>
  <c r="I546"/>
  <c r="A547" s="1"/>
  <c r="B546"/>
  <c r="J546"/>
  <c r="K546"/>
  <c r="L546"/>
  <c r="D547" l="1"/>
  <c r="F547"/>
  <c r="I547"/>
  <c r="A548" s="1"/>
  <c r="C547"/>
  <c r="E547"/>
  <c r="H547"/>
  <c r="B547"/>
  <c r="K547"/>
  <c r="J547"/>
  <c r="L547"/>
  <c r="G824" i="2"/>
  <c r="A825" s="1"/>
  <c r="D824"/>
  <c r="F824"/>
  <c r="C824"/>
  <c r="B824"/>
  <c r="E824"/>
  <c r="D825" l="1"/>
  <c r="G825"/>
  <c r="A826" s="1"/>
  <c r="F825"/>
  <c r="B825"/>
  <c r="E825"/>
  <c r="C825"/>
  <c r="C548" i="1"/>
  <c r="E548"/>
  <c r="H548"/>
  <c r="D548"/>
  <c r="F548"/>
  <c r="I548"/>
  <c r="A549" s="1"/>
  <c r="B548"/>
  <c r="J548"/>
  <c r="K548"/>
  <c r="L548"/>
  <c r="D549" l="1"/>
  <c r="F549"/>
  <c r="I549"/>
  <c r="A550" s="1"/>
  <c r="C549"/>
  <c r="E549"/>
  <c r="H549"/>
  <c r="B549"/>
  <c r="K549"/>
  <c r="J549"/>
  <c r="L549"/>
  <c r="G826" i="2"/>
  <c r="A827" s="1"/>
  <c r="D826"/>
  <c r="F826"/>
  <c r="C826"/>
  <c r="B826"/>
  <c r="E826"/>
  <c r="D827" l="1"/>
  <c r="G827"/>
  <c r="A828" s="1"/>
  <c r="F827"/>
  <c r="B827"/>
  <c r="E827"/>
  <c r="C827"/>
  <c r="C550" i="1"/>
  <c r="E550"/>
  <c r="H550"/>
  <c r="D550"/>
  <c r="F550"/>
  <c r="I550"/>
  <c r="A551" s="1"/>
  <c r="B550"/>
  <c r="J550"/>
  <c r="K550"/>
  <c r="L550"/>
  <c r="D551" l="1"/>
  <c r="F551"/>
  <c r="I551"/>
  <c r="A552" s="1"/>
  <c r="C551"/>
  <c r="E551"/>
  <c r="H551"/>
  <c r="B551"/>
  <c r="K551"/>
  <c r="J551"/>
  <c r="L551"/>
  <c r="G828" i="2"/>
  <c r="A829" s="1"/>
  <c r="D828"/>
  <c r="F828"/>
  <c r="C828"/>
  <c r="B828"/>
  <c r="E828"/>
  <c r="D829" l="1"/>
  <c r="G829"/>
  <c r="A830" s="1"/>
  <c r="F829"/>
  <c r="B829"/>
  <c r="E829"/>
  <c r="C829"/>
  <c r="C552" i="1"/>
  <c r="E552"/>
  <c r="H552"/>
  <c r="D552"/>
  <c r="F552"/>
  <c r="I552"/>
  <c r="A553" s="1"/>
  <c r="B552"/>
  <c r="J552"/>
  <c r="K552"/>
  <c r="L552"/>
  <c r="D553" l="1"/>
  <c r="F553"/>
  <c r="I553"/>
  <c r="A554" s="1"/>
  <c r="C553"/>
  <c r="E553"/>
  <c r="H553"/>
  <c r="B553"/>
  <c r="K553"/>
  <c r="J553"/>
  <c r="L553"/>
  <c r="G830" i="2"/>
  <c r="A831" s="1"/>
  <c r="D830"/>
  <c r="F830"/>
  <c r="C830"/>
  <c r="B830"/>
  <c r="E830"/>
  <c r="D831" l="1"/>
  <c r="G831"/>
  <c r="A832" s="1"/>
  <c r="F831"/>
  <c r="B831"/>
  <c r="E831"/>
  <c r="C831"/>
  <c r="C554" i="1"/>
  <c r="E554"/>
  <c r="H554"/>
  <c r="D554"/>
  <c r="F554"/>
  <c r="I554"/>
  <c r="A555" s="1"/>
  <c r="B554"/>
  <c r="J554"/>
  <c r="K554"/>
  <c r="L554"/>
  <c r="D555" l="1"/>
  <c r="F555"/>
  <c r="I555"/>
  <c r="A556" s="1"/>
  <c r="C555"/>
  <c r="E555"/>
  <c r="H555"/>
  <c r="B555"/>
  <c r="K555"/>
  <c r="J555"/>
  <c r="L555"/>
  <c r="G832" i="2"/>
  <c r="A833" s="1"/>
  <c r="D832"/>
  <c r="F832"/>
  <c r="C832"/>
  <c r="B832"/>
  <c r="E832"/>
  <c r="D833" l="1"/>
  <c r="G833"/>
  <c r="A834" s="1"/>
  <c r="F833"/>
  <c r="B833"/>
  <c r="E833"/>
  <c r="C833"/>
  <c r="C556" i="1"/>
  <c r="E556"/>
  <c r="H556"/>
  <c r="D556"/>
  <c r="F556"/>
  <c r="I556"/>
  <c r="A557" s="1"/>
  <c r="B556"/>
  <c r="J556"/>
  <c r="K556"/>
  <c r="L556"/>
  <c r="D557" l="1"/>
  <c r="F557"/>
  <c r="I557"/>
  <c r="A558" s="1"/>
  <c r="C557"/>
  <c r="E557"/>
  <c r="H557"/>
  <c r="B557"/>
  <c r="K557"/>
  <c r="J557"/>
  <c r="L557"/>
  <c r="G834" i="2"/>
  <c r="A835" s="1"/>
  <c r="D834"/>
  <c r="F834"/>
  <c r="C834"/>
  <c r="B834"/>
  <c r="E834"/>
  <c r="D835" l="1"/>
  <c r="G835"/>
  <c r="A836" s="1"/>
  <c r="F835"/>
  <c r="B835"/>
  <c r="E835"/>
  <c r="C835"/>
  <c r="C558" i="1"/>
  <c r="E558"/>
  <c r="H558"/>
  <c r="D558"/>
  <c r="F558"/>
  <c r="I558"/>
  <c r="A559" s="1"/>
  <c r="B558"/>
  <c r="J558"/>
  <c r="K558"/>
  <c r="L558"/>
  <c r="D559" l="1"/>
  <c r="F559"/>
  <c r="I559"/>
  <c r="A560" s="1"/>
  <c r="C559"/>
  <c r="E559"/>
  <c r="H559"/>
  <c r="B559"/>
  <c r="K559"/>
  <c r="J559"/>
  <c r="L559"/>
  <c r="G836" i="2"/>
  <c r="A837" s="1"/>
  <c r="D836"/>
  <c r="F836"/>
  <c r="C836"/>
  <c r="B836"/>
  <c r="E836"/>
  <c r="D837" l="1"/>
  <c r="G837"/>
  <c r="A838" s="1"/>
  <c r="F837"/>
  <c r="B837"/>
  <c r="E837"/>
  <c r="C837"/>
  <c r="C560" i="1"/>
  <c r="E560"/>
  <c r="H560"/>
  <c r="D560"/>
  <c r="F560"/>
  <c r="I560"/>
  <c r="A561" s="1"/>
  <c r="B560"/>
  <c r="J560"/>
  <c r="K560"/>
  <c r="L560"/>
  <c r="D561" l="1"/>
  <c r="F561"/>
  <c r="I561"/>
  <c r="A562" s="1"/>
  <c r="C561"/>
  <c r="E561"/>
  <c r="H561"/>
  <c r="B561"/>
  <c r="K561"/>
  <c r="J561"/>
  <c r="L561"/>
  <c r="G838" i="2"/>
  <c r="A839" s="1"/>
  <c r="D838"/>
  <c r="F838"/>
  <c r="C838"/>
  <c r="B838"/>
  <c r="E838"/>
  <c r="D839" l="1"/>
  <c r="G839"/>
  <c r="A840" s="1"/>
  <c r="F839"/>
  <c r="B839"/>
  <c r="E839"/>
  <c r="C839"/>
  <c r="C562" i="1"/>
  <c r="E562"/>
  <c r="H562"/>
  <c r="D562"/>
  <c r="F562"/>
  <c r="I562"/>
  <c r="A563" s="1"/>
  <c r="B562"/>
  <c r="J562"/>
  <c r="K562"/>
  <c r="L562"/>
  <c r="D563" l="1"/>
  <c r="F563"/>
  <c r="I563"/>
  <c r="A564" s="1"/>
  <c r="C563"/>
  <c r="E563"/>
  <c r="H563"/>
  <c r="B563"/>
  <c r="K563"/>
  <c r="J563"/>
  <c r="L563"/>
  <c r="G840" i="2"/>
  <c r="A841" s="1"/>
  <c r="D840"/>
  <c r="F840"/>
  <c r="C840"/>
  <c r="B840"/>
  <c r="E840"/>
  <c r="D841" l="1"/>
  <c r="G841"/>
  <c r="A842" s="1"/>
  <c r="F841"/>
  <c r="B841"/>
  <c r="E841"/>
  <c r="C841"/>
  <c r="C564" i="1"/>
  <c r="E564"/>
  <c r="H564"/>
  <c r="D564"/>
  <c r="F564"/>
  <c r="I564"/>
  <c r="A565" s="1"/>
  <c r="B564"/>
  <c r="J564"/>
  <c r="K564"/>
  <c r="L564"/>
  <c r="D565" l="1"/>
  <c r="F565"/>
  <c r="I565"/>
  <c r="A566" s="1"/>
  <c r="C565"/>
  <c r="E565"/>
  <c r="H565"/>
  <c r="B565"/>
  <c r="K565"/>
  <c r="J565"/>
  <c r="L565"/>
  <c r="G842" i="2"/>
  <c r="A843" s="1"/>
  <c r="D842"/>
  <c r="F842"/>
  <c r="C842"/>
  <c r="B842"/>
  <c r="E842"/>
  <c r="D843" l="1"/>
  <c r="G843"/>
  <c r="A844" s="1"/>
  <c r="F843"/>
  <c r="B843"/>
  <c r="E843"/>
  <c r="C843"/>
  <c r="C566" i="1"/>
  <c r="E566"/>
  <c r="H566"/>
  <c r="D566"/>
  <c r="F566"/>
  <c r="I566"/>
  <c r="A567" s="1"/>
  <c r="B566"/>
  <c r="J566"/>
  <c r="K566"/>
  <c r="L566"/>
  <c r="D567" l="1"/>
  <c r="F567"/>
  <c r="I567"/>
  <c r="A568" s="1"/>
  <c r="C567"/>
  <c r="E567"/>
  <c r="H567"/>
  <c r="B567"/>
  <c r="K567"/>
  <c r="J567"/>
  <c r="L567"/>
  <c r="G844" i="2"/>
  <c r="A845" s="1"/>
  <c r="D844"/>
  <c r="F844"/>
  <c r="C844"/>
  <c r="B844"/>
  <c r="E844"/>
  <c r="D845" l="1"/>
  <c r="G845"/>
  <c r="A846" s="1"/>
  <c r="F845"/>
  <c r="B845"/>
  <c r="E845"/>
  <c r="C845"/>
  <c r="C568" i="1"/>
  <c r="E568"/>
  <c r="H568"/>
  <c r="D568"/>
  <c r="F568"/>
  <c r="I568"/>
  <c r="A569" s="1"/>
  <c r="B568"/>
  <c r="J568"/>
  <c r="K568"/>
  <c r="L568"/>
  <c r="D569" l="1"/>
  <c r="F569"/>
  <c r="I569"/>
  <c r="A570" s="1"/>
  <c r="C569"/>
  <c r="E569"/>
  <c r="H569"/>
  <c r="B569"/>
  <c r="K569"/>
  <c r="J569"/>
  <c r="L569"/>
  <c r="G846" i="2"/>
  <c r="A847" s="1"/>
  <c r="D846"/>
  <c r="F846"/>
  <c r="C846"/>
  <c r="B846"/>
  <c r="E846"/>
  <c r="D847" l="1"/>
  <c r="G847"/>
  <c r="A848" s="1"/>
  <c r="F847"/>
  <c r="B847"/>
  <c r="E847"/>
  <c r="C847"/>
  <c r="C570" i="1"/>
  <c r="E570"/>
  <c r="H570"/>
  <c r="D570"/>
  <c r="F570"/>
  <c r="I570"/>
  <c r="A571" s="1"/>
  <c r="B570"/>
  <c r="J570"/>
  <c r="K570"/>
  <c r="L570"/>
  <c r="D571" l="1"/>
  <c r="F571"/>
  <c r="I571"/>
  <c r="A572" s="1"/>
  <c r="C571"/>
  <c r="E571"/>
  <c r="H571"/>
  <c r="B571"/>
  <c r="K571"/>
  <c r="J571"/>
  <c r="L571"/>
  <c r="G848" i="2"/>
  <c r="A849" s="1"/>
  <c r="D848"/>
  <c r="F848"/>
  <c r="C848"/>
  <c r="B848"/>
  <c r="E848"/>
  <c r="D849" l="1"/>
  <c r="G849"/>
  <c r="A850" s="1"/>
  <c r="F849"/>
  <c r="B849"/>
  <c r="E849"/>
  <c r="C849"/>
  <c r="C572" i="1"/>
  <c r="E572"/>
  <c r="H572"/>
  <c r="D572"/>
  <c r="F572"/>
  <c r="I572"/>
  <c r="A573" s="1"/>
  <c r="B572"/>
  <c r="J572"/>
  <c r="K572"/>
  <c r="L572"/>
  <c r="D573" l="1"/>
  <c r="F573"/>
  <c r="I573"/>
  <c r="A574" s="1"/>
  <c r="C573"/>
  <c r="E573"/>
  <c r="H573"/>
  <c r="B573"/>
  <c r="K573"/>
  <c r="J573"/>
  <c r="L573"/>
  <c r="G850" i="2"/>
  <c r="A851" s="1"/>
  <c r="D850"/>
  <c r="F850"/>
  <c r="C850"/>
  <c r="B850"/>
  <c r="E850"/>
  <c r="D851" l="1"/>
  <c r="G851"/>
  <c r="A852" s="1"/>
  <c r="F851"/>
  <c r="B851"/>
  <c r="E851"/>
  <c r="C851"/>
  <c r="C574" i="1"/>
  <c r="E574"/>
  <c r="H574"/>
  <c r="D574"/>
  <c r="F574"/>
  <c r="I574"/>
  <c r="A575" s="1"/>
  <c r="B574"/>
  <c r="J574"/>
  <c r="K574"/>
  <c r="L574"/>
  <c r="D575" l="1"/>
  <c r="F575"/>
  <c r="I575"/>
  <c r="A576" s="1"/>
  <c r="C575"/>
  <c r="E575"/>
  <c r="H575"/>
  <c r="B575"/>
  <c r="K575"/>
  <c r="J575"/>
  <c r="L575"/>
  <c r="G852" i="2"/>
  <c r="A853" s="1"/>
  <c r="D852"/>
  <c r="F852"/>
  <c r="C852"/>
  <c r="B852"/>
  <c r="E852"/>
  <c r="D853" l="1"/>
  <c r="G853"/>
  <c r="A854" s="1"/>
  <c r="F853"/>
  <c r="B853"/>
  <c r="E853"/>
  <c r="C853"/>
  <c r="C576" i="1"/>
  <c r="E576"/>
  <c r="H576"/>
  <c r="D576"/>
  <c r="F576"/>
  <c r="I576"/>
  <c r="A577" s="1"/>
  <c r="B576"/>
  <c r="J576"/>
  <c r="K576"/>
  <c r="L576"/>
  <c r="D577" l="1"/>
  <c r="F577"/>
  <c r="I577"/>
  <c r="A578" s="1"/>
  <c r="C577"/>
  <c r="E577"/>
  <c r="H577"/>
  <c r="B577"/>
  <c r="K577"/>
  <c r="J577"/>
  <c r="L577"/>
  <c r="G854" i="2"/>
  <c r="A855" s="1"/>
  <c r="D854"/>
  <c r="F854"/>
  <c r="C854"/>
  <c r="B854"/>
  <c r="E854"/>
  <c r="D855" l="1"/>
  <c r="G855"/>
  <c r="A856" s="1"/>
  <c r="F855"/>
  <c r="B855"/>
  <c r="E855"/>
  <c r="C855"/>
  <c r="C578" i="1"/>
  <c r="E578"/>
  <c r="H578"/>
  <c r="D578"/>
  <c r="F578"/>
  <c r="I578"/>
  <c r="A579" s="1"/>
  <c r="B578"/>
  <c r="J578"/>
  <c r="K578"/>
  <c r="L578"/>
  <c r="D579" l="1"/>
  <c r="F579"/>
  <c r="I579"/>
  <c r="A580" s="1"/>
  <c r="C579"/>
  <c r="E579"/>
  <c r="H579"/>
  <c r="B579"/>
  <c r="K579"/>
  <c r="J579"/>
  <c r="L579"/>
  <c r="G856" i="2"/>
  <c r="A857" s="1"/>
  <c r="D856"/>
  <c r="F856"/>
  <c r="C856"/>
  <c r="B856"/>
  <c r="E856"/>
  <c r="D857" l="1"/>
  <c r="G857"/>
  <c r="A858" s="1"/>
  <c r="F857"/>
  <c r="B857"/>
  <c r="E857"/>
  <c r="C857"/>
  <c r="C580" i="1"/>
  <c r="E580"/>
  <c r="H580"/>
  <c r="D580"/>
  <c r="F580"/>
  <c r="I580"/>
  <c r="A581" s="1"/>
  <c r="B580"/>
  <c r="J580"/>
  <c r="K580"/>
  <c r="L580"/>
  <c r="D581" l="1"/>
  <c r="F581"/>
  <c r="I581"/>
  <c r="A582" s="1"/>
  <c r="C581"/>
  <c r="E581"/>
  <c r="H581"/>
  <c r="B581"/>
  <c r="K581"/>
  <c r="J581"/>
  <c r="L581"/>
  <c r="G858" i="2"/>
  <c r="A859" s="1"/>
  <c r="D858"/>
  <c r="F858"/>
  <c r="C858"/>
  <c r="B858"/>
  <c r="E858"/>
  <c r="D859" l="1"/>
  <c r="G859"/>
  <c r="A860" s="1"/>
  <c r="F859"/>
  <c r="B859"/>
  <c r="E859"/>
  <c r="C859"/>
  <c r="C582" i="1"/>
  <c r="E582"/>
  <c r="H582"/>
  <c r="D582"/>
  <c r="F582"/>
  <c r="I582"/>
  <c r="A583" s="1"/>
  <c r="B582"/>
  <c r="J582"/>
  <c r="K582"/>
  <c r="L582"/>
  <c r="D583" l="1"/>
  <c r="F583"/>
  <c r="I583"/>
  <c r="A584" s="1"/>
  <c r="C583"/>
  <c r="E583"/>
  <c r="H583"/>
  <c r="B583"/>
  <c r="K583"/>
  <c r="J583"/>
  <c r="L583"/>
  <c r="G860" i="2"/>
  <c r="A861" s="1"/>
  <c r="D860"/>
  <c r="F860"/>
  <c r="C860"/>
  <c r="B860"/>
  <c r="E860"/>
  <c r="D861" l="1"/>
  <c r="G861"/>
  <c r="A862" s="1"/>
  <c r="F861"/>
  <c r="B861"/>
  <c r="E861"/>
  <c r="C861"/>
  <c r="C584" i="1"/>
  <c r="E584"/>
  <c r="H584"/>
  <c r="D584"/>
  <c r="F584"/>
  <c r="I584"/>
  <c r="A585" s="1"/>
  <c r="B584"/>
  <c r="J584"/>
  <c r="K584"/>
  <c r="L584"/>
  <c r="D585" l="1"/>
  <c r="F585"/>
  <c r="I585"/>
  <c r="A586" s="1"/>
  <c r="C585"/>
  <c r="E585"/>
  <c r="H585"/>
  <c r="B585"/>
  <c r="K585"/>
  <c r="J585"/>
  <c r="L585"/>
  <c r="G862" i="2"/>
  <c r="A863" s="1"/>
  <c r="D862"/>
  <c r="F862"/>
  <c r="C862"/>
  <c r="B862"/>
  <c r="E862"/>
  <c r="D863" l="1"/>
  <c r="G863"/>
  <c r="A864" s="1"/>
  <c r="F863"/>
  <c r="B863"/>
  <c r="E863"/>
  <c r="C863"/>
  <c r="C586" i="1"/>
  <c r="E586"/>
  <c r="H586"/>
  <c r="D586"/>
  <c r="F586"/>
  <c r="I586"/>
  <c r="A587" s="1"/>
  <c r="B586"/>
  <c r="J586"/>
  <c r="K586"/>
  <c r="L586"/>
  <c r="D587" l="1"/>
  <c r="F587"/>
  <c r="I587"/>
  <c r="A588" s="1"/>
  <c r="C587"/>
  <c r="E587"/>
  <c r="H587"/>
  <c r="B587"/>
  <c r="K587"/>
  <c r="J587"/>
  <c r="L587"/>
  <c r="G864" i="2"/>
  <c r="A865" s="1"/>
  <c r="D864"/>
  <c r="F864"/>
  <c r="C864"/>
  <c r="B864"/>
  <c r="E864"/>
  <c r="D865" l="1"/>
  <c r="G865"/>
  <c r="A866" s="1"/>
  <c r="F865"/>
  <c r="B865"/>
  <c r="E865"/>
  <c r="C865"/>
  <c r="C588" i="1"/>
  <c r="E588"/>
  <c r="H588"/>
  <c r="D588"/>
  <c r="F588"/>
  <c r="I588"/>
  <c r="A589" s="1"/>
  <c r="B588"/>
  <c r="J588"/>
  <c r="K588"/>
  <c r="L588"/>
  <c r="D589" l="1"/>
  <c r="F589"/>
  <c r="I589"/>
  <c r="A590" s="1"/>
  <c r="C589"/>
  <c r="E589"/>
  <c r="H589"/>
  <c r="B589"/>
  <c r="K589"/>
  <c r="J589"/>
  <c r="L589"/>
  <c r="G866" i="2"/>
  <c r="A867" s="1"/>
  <c r="D866"/>
  <c r="F866"/>
  <c r="C866"/>
  <c r="B866"/>
  <c r="E866"/>
  <c r="D867" l="1"/>
  <c r="G867"/>
  <c r="A868" s="1"/>
  <c r="F867"/>
  <c r="B867"/>
  <c r="E867"/>
  <c r="C867"/>
  <c r="C590" i="1"/>
  <c r="E590"/>
  <c r="H590"/>
  <c r="D590"/>
  <c r="F590"/>
  <c r="I590"/>
  <c r="A591" s="1"/>
  <c r="B590"/>
  <c r="J590"/>
  <c r="K590"/>
  <c r="L590"/>
  <c r="D591" l="1"/>
  <c r="F591"/>
  <c r="I591"/>
  <c r="A592" s="1"/>
  <c r="C591"/>
  <c r="E591"/>
  <c r="H591"/>
  <c r="B591"/>
  <c r="K591"/>
  <c r="J591"/>
  <c r="L591"/>
  <c r="G868" i="2"/>
  <c r="A869" s="1"/>
  <c r="D868"/>
  <c r="F868"/>
  <c r="C868"/>
  <c r="B868"/>
  <c r="E868"/>
  <c r="D869" l="1"/>
  <c r="G869"/>
  <c r="A870" s="1"/>
  <c r="F869"/>
  <c r="B869"/>
  <c r="E869"/>
  <c r="C869"/>
  <c r="C592" i="1"/>
  <c r="E592"/>
  <c r="H592"/>
  <c r="D592"/>
  <c r="F592"/>
  <c r="I592"/>
  <c r="A593" s="1"/>
  <c r="B592"/>
  <c r="J592"/>
  <c r="K592"/>
  <c r="L592"/>
  <c r="D593" l="1"/>
  <c r="F593"/>
  <c r="I593"/>
  <c r="A594" s="1"/>
  <c r="C593"/>
  <c r="E593"/>
  <c r="H593"/>
  <c r="B593"/>
  <c r="K593"/>
  <c r="J593"/>
  <c r="L593"/>
  <c r="G870" i="2"/>
  <c r="A871" s="1"/>
  <c r="D870"/>
  <c r="F870"/>
  <c r="C870"/>
  <c r="B870"/>
  <c r="E870"/>
  <c r="D871" l="1"/>
  <c r="G871"/>
  <c r="A872" s="1"/>
  <c r="F871"/>
  <c r="B871"/>
  <c r="E871"/>
  <c r="C871"/>
  <c r="C594" i="1"/>
  <c r="E594"/>
  <c r="H594"/>
  <c r="D594"/>
  <c r="F594"/>
  <c r="I594"/>
  <c r="A595" s="1"/>
  <c r="B594"/>
  <c r="J594"/>
  <c r="K594"/>
  <c r="L594"/>
  <c r="D595" l="1"/>
  <c r="F595"/>
  <c r="I595"/>
  <c r="A596" s="1"/>
  <c r="C595"/>
  <c r="E595"/>
  <c r="H595"/>
  <c r="B595"/>
  <c r="K595"/>
  <c r="J595"/>
  <c r="L595"/>
  <c r="G872" i="2"/>
  <c r="A873" s="1"/>
  <c r="D872"/>
  <c r="F872"/>
  <c r="C872"/>
  <c r="B872"/>
  <c r="E872"/>
  <c r="D873" l="1"/>
  <c r="G873"/>
  <c r="A874" s="1"/>
  <c r="F873"/>
  <c r="B873"/>
  <c r="E873"/>
  <c r="C873"/>
  <c r="C596" i="1"/>
  <c r="E596"/>
  <c r="H596"/>
  <c r="D596"/>
  <c r="F596"/>
  <c r="I596"/>
  <c r="A597" s="1"/>
  <c r="B596"/>
  <c r="J596"/>
  <c r="K596"/>
  <c r="L596"/>
  <c r="D597" l="1"/>
  <c r="F597"/>
  <c r="I597"/>
  <c r="A598" s="1"/>
  <c r="C597"/>
  <c r="E597"/>
  <c r="H597"/>
  <c r="B597"/>
  <c r="K597"/>
  <c r="J597"/>
  <c r="L597"/>
  <c r="G874" i="2"/>
  <c r="A875" s="1"/>
  <c r="D874"/>
  <c r="F874"/>
  <c r="C874"/>
  <c r="B874"/>
  <c r="E874"/>
  <c r="D875" l="1"/>
  <c r="G875"/>
  <c r="A876" s="1"/>
  <c r="F875"/>
  <c r="B875"/>
  <c r="E875"/>
  <c r="C875"/>
  <c r="C598" i="1"/>
  <c r="E598"/>
  <c r="H598"/>
  <c r="D598"/>
  <c r="F598"/>
  <c r="I598"/>
  <c r="A599" s="1"/>
  <c r="B598"/>
  <c r="J598"/>
  <c r="K598"/>
  <c r="L598"/>
  <c r="D599" l="1"/>
  <c r="F599"/>
  <c r="I599"/>
  <c r="A600" s="1"/>
  <c r="C599"/>
  <c r="E599"/>
  <c r="H599"/>
  <c r="B599"/>
  <c r="K599"/>
  <c r="J599"/>
  <c r="L599"/>
  <c r="G876" i="2"/>
  <c r="A877" s="1"/>
  <c r="D876"/>
  <c r="F876"/>
  <c r="C876"/>
  <c r="B876"/>
  <c r="E876"/>
  <c r="D877" l="1"/>
  <c r="G877"/>
  <c r="A878" s="1"/>
  <c r="F877"/>
  <c r="B877"/>
  <c r="E877"/>
  <c r="C877"/>
  <c r="C600" i="1"/>
  <c r="E600"/>
  <c r="H600"/>
  <c r="D600"/>
  <c r="F600"/>
  <c r="I600"/>
  <c r="A601" s="1"/>
  <c r="B600"/>
  <c r="J600"/>
  <c r="K600"/>
  <c r="L600"/>
  <c r="D601" l="1"/>
  <c r="F601"/>
  <c r="I601"/>
  <c r="A602" s="1"/>
  <c r="C601"/>
  <c r="E601"/>
  <c r="H601"/>
  <c r="B601"/>
  <c r="K601"/>
  <c r="J601"/>
  <c r="L601"/>
  <c r="G878" i="2"/>
  <c r="A879" s="1"/>
  <c r="D878"/>
  <c r="F878"/>
  <c r="C878"/>
  <c r="B878"/>
  <c r="E878"/>
  <c r="D879" l="1"/>
  <c r="G879"/>
  <c r="A880" s="1"/>
  <c r="F879"/>
  <c r="B879"/>
  <c r="E879"/>
  <c r="C879"/>
  <c r="C602" i="1"/>
  <c r="E602"/>
  <c r="H602"/>
  <c r="D602"/>
  <c r="F602"/>
  <c r="I602"/>
  <c r="A603" s="1"/>
  <c r="B602"/>
  <c r="J602"/>
  <c r="K602"/>
  <c r="L602"/>
  <c r="D603" l="1"/>
  <c r="F603"/>
  <c r="I603"/>
  <c r="A604" s="1"/>
  <c r="C603"/>
  <c r="E603"/>
  <c r="H603"/>
  <c r="B603"/>
  <c r="K603"/>
  <c r="J603"/>
  <c r="L603"/>
  <c r="G880" i="2"/>
  <c r="A881" s="1"/>
  <c r="D880"/>
  <c r="F880"/>
  <c r="C880"/>
  <c r="B880"/>
  <c r="E880"/>
  <c r="D881" l="1"/>
  <c r="G881"/>
  <c r="A882" s="1"/>
  <c r="F881"/>
  <c r="B881"/>
  <c r="E881"/>
  <c r="C881"/>
  <c r="C604" i="1"/>
  <c r="E604"/>
  <c r="H604"/>
  <c r="D604"/>
  <c r="F604"/>
  <c r="I604"/>
  <c r="A605" s="1"/>
  <c r="B604"/>
  <c r="J604"/>
  <c r="K604"/>
  <c r="L604"/>
  <c r="D605" l="1"/>
  <c r="F605"/>
  <c r="I605"/>
  <c r="A606" s="1"/>
  <c r="C605"/>
  <c r="E605"/>
  <c r="H605"/>
  <c r="B605"/>
  <c r="K605"/>
  <c r="J605"/>
  <c r="L605"/>
  <c r="G882" i="2"/>
  <c r="A883" s="1"/>
  <c r="D882"/>
  <c r="F882"/>
  <c r="C882"/>
  <c r="B882"/>
  <c r="E882"/>
  <c r="D883" l="1"/>
  <c r="G883"/>
  <c r="A884" s="1"/>
  <c r="F883"/>
  <c r="B883"/>
  <c r="E883"/>
  <c r="C883"/>
  <c r="C606" i="1"/>
  <c r="E606"/>
  <c r="H606"/>
  <c r="D606"/>
  <c r="F606"/>
  <c r="I606"/>
  <c r="A607" s="1"/>
  <c r="B606"/>
  <c r="J606"/>
  <c r="K606"/>
  <c r="L606"/>
  <c r="D607" l="1"/>
  <c r="F607"/>
  <c r="I607"/>
  <c r="A608" s="1"/>
  <c r="C607"/>
  <c r="E607"/>
  <c r="H607"/>
  <c r="B607"/>
  <c r="K607"/>
  <c r="J607"/>
  <c r="L607"/>
  <c r="G884" i="2"/>
  <c r="A885" s="1"/>
  <c r="D884"/>
  <c r="F884"/>
  <c r="C884"/>
  <c r="B884"/>
  <c r="E884"/>
  <c r="D885" l="1"/>
  <c r="G885"/>
  <c r="A886" s="1"/>
  <c r="F885"/>
  <c r="B885"/>
  <c r="E885"/>
  <c r="C885"/>
  <c r="C608" i="1"/>
  <c r="E608"/>
  <c r="H608"/>
  <c r="D608"/>
  <c r="F608"/>
  <c r="I608"/>
  <c r="A609" s="1"/>
  <c r="B608"/>
  <c r="J608"/>
  <c r="K608"/>
  <c r="L608"/>
  <c r="D609" l="1"/>
  <c r="F609"/>
  <c r="I609"/>
  <c r="A610" s="1"/>
  <c r="C609"/>
  <c r="E609"/>
  <c r="H609"/>
  <c r="B609"/>
  <c r="K609"/>
  <c r="J609"/>
  <c r="L609"/>
  <c r="G886" i="2"/>
  <c r="A887" s="1"/>
  <c r="D886"/>
  <c r="F886"/>
  <c r="C886"/>
  <c r="B886"/>
  <c r="E886"/>
  <c r="D887" l="1"/>
  <c r="G887"/>
  <c r="A888" s="1"/>
  <c r="F887"/>
  <c r="B887"/>
  <c r="E887"/>
  <c r="C887"/>
  <c r="C610" i="1"/>
  <c r="E610"/>
  <c r="H610"/>
  <c r="D610"/>
  <c r="F610"/>
  <c r="I610"/>
  <c r="A611" s="1"/>
  <c r="B610"/>
  <c r="J610"/>
  <c r="K610"/>
  <c r="L610"/>
  <c r="D611" l="1"/>
  <c r="F611"/>
  <c r="I611"/>
  <c r="A612" s="1"/>
  <c r="C611"/>
  <c r="E611"/>
  <c r="H611"/>
  <c r="B611"/>
  <c r="K611"/>
  <c r="J611"/>
  <c r="L611"/>
  <c r="G888" i="2"/>
  <c r="A889" s="1"/>
  <c r="D888"/>
  <c r="F888"/>
  <c r="C888"/>
  <c r="B888"/>
  <c r="E888"/>
  <c r="D889" l="1"/>
  <c r="G889"/>
  <c r="A890" s="1"/>
  <c r="F889"/>
  <c r="B889"/>
  <c r="E889"/>
  <c r="C889"/>
  <c r="C612" i="1"/>
  <c r="E612"/>
  <c r="H612"/>
  <c r="D612"/>
  <c r="F612"/>
  <c r="I612"/>
  <c r="A613" s="1"/>
  <c r="B612"/>
  <c r="J612"/>
  <c r="K612"/>
  <c r="L612"/>
  <c r="D613" l="1"/>
  <c r="F613"/>
  <c r="I613"/>
  <c r="A614" s="1"/>
  <c r="C613"/>
  <c r="E613"/>
  <c r="H613"/>
  <c r="B613"/>
  <c r="K613"/>
  <c r="J613"/>
  <c r="L613"/>
  <c r="G890" i="2"/>
  <c r="A891" s="1"/>
  <c r="D890"/>
  <c r="F890"/>
  <c r="C890"/>
  <c r="B890"/>
  <c r="E890"/>
  <c r="D891" l="1"/>
  <c r="G891"/>
  <c r="A892" s="1"/>
  <c r="F891"/>
  <c r="B891"/>
  <c r="E891"/>
  <c r="C891"/>
  <c r="C614" i="1"/>
  <c r="E614"/>
  <c r="H614"/>
  <c r="D614"/>
  <c r="F614"/>
  <c r="I614"/>
  <c r="A615" s="1"/>
  <c r="B614"/>
  <c r="J614"/>
  <c r="K614"/>
  <c r="L614"/>
  <c r="D615" l="1"/>
  <c r="F615"/>
  <c r="I615"/>
  <c r="A616" s="1"/>
  <c r="C615"/>
  <c r="E615"/>
  <c r="H615"/>
  <c r="B615"/>
  <c r="K615"/>
  <c r="J615"/>
  <c r="L615"/>
  <c r="G892" i="2"/>
  <c r="A893" s="1"/>
  <c r="D892"/>
  <c r="F892"/>
  <c r="C892"/>
  <c r="B892"/>
  <c r="E892"/>
  <c r="D893" l="1"/>
  <c r="G893"/>
  <c r="A894" s="1"/>
  <c r="F893"/>
  <c r="B893"/>
  <c r="E893"/>
  <c r="C893"/>
  <c r="C616" i="1"/>
  <c r="E616"/>
  <c r="H616"/>
  <c r="D616"/>
  <c r="F616"/>
  <c r="I616"/>
  <c r="A617" s="1"/>
  <c r="B616"/>
  <c r="J616"/>
  <c r="K616"/>
  <c r="L616"/>
  <c r="D617" l="1"/>
  <c r="F617"/>
  <c r="I617"/>
  <c r="A618" s="1"/>
  <c r="C617"/>
  <c r="E617"/>
  <c r="H617"/>
  <c r="B617"/>
  <c r="K617"/>
  <c r="J617"/>
  <c r="L617"/>
  <c r="G894" i="2"/>
  <c r="A895" s="1"/>
  <c r="D894"/>
  <c r="F894"/>
  <c r="C894"/>
  <c r="B894"/>
  <c r="E894"/>
  <c r="D895" l="1"/>
  <c r="G895"/>
  <c r="A896" s="1"/>
  <c r="F895"/>
  <c r="B895"/>
  <c r="E895"/>
  <c r="C895"/>
  <c r="C618" i="1"/>
  <c r="E618"/>
  <c r="H618"/>
  <c r="D618"/>
  <c r="F618"/>
  <c r="I618"/>
  <c r="A619" s="1"/>
  <c r="B618"/>
  <c r="J618"/>
  <c r="K618"/>
  <c r="L618"/>
  <c r="D619" l="1"/>
  <c r="F619"/>
  <c r="I619"/>
  <c r="A620" s="1"/>
  <c r="C619"/>
  <c r="E619"/>
  <c r="H619"/>
  <c r="B619"/>
  <c r="K619"/>
  <c r="J619"/>
  <c r="L619"/>
  <c r="G896" i="2"/>
  <c r="A897" s="1"/>
  <c r="D896"/>
  <c r="F896"/>
  <c r="C896"/>
  <c r="B896"/>
  <c r="E896"/>
  <c r="D897" l="1"/>
  <c r="G897"/>
  <c r="A898" s="1"/>
  <c r="F897"/>
  <c r="B897"/>
  <c r="E897"/>
  <c r="C897"/>
  <c r="C620" i="1"/>
  <c r="E620"/>
  <c r="H620"/>
  <c r="D620"/>
  <c r="F620"/>
  <c r="I620"/>
  <c r="A621" s="1"/>
  <c r="B620"/>
  <c r="J620"/>
  <c r="K620"/>
  <c r="L620"/>
  <c r="D621" l="1"/>
  <c r="F621"/>
  <c r="I621"/>
  <c r="A622" s="1"/>
  <c r="C621"/>
  <c r="E621"/>
  <c r="H621"/>
  <c r="B621"/>
  <c r="K621"/>
  <c r="J621"/>
  <c r="L621"/>
  <c r="G898" i="2"/>
  <c r="A899" s="1"/>
  <c r="D898"/>
  <c r="F898"/>
  <c r="C898"/>
  <c r="B898"/>
  <c r="E898"/>
  <c r="D899" l="1"/>
  <c r="G899"/>
  <c r="A900" s="1"/>
  <c r="F899"/>
  <c r="B899"/>
  <c r="E899"/>
  <c r="C899"/>
  <c r="C622" i="1"/>
  <c r="E622"/>
  <c r="H622"/>
  <c r="D622"/>
  <c r="F622"/>
  <c r="I622"/>
  <c r="A623" s="1"/>
  <c r="B622"/>
  <c r="J622"/>
  <c r="K622"/>
  <c r="L622"/>
  <c r="D623" l="1"/>
  <c r="F623"/>
  <c r="I623"/>
  <c r="A624" s="1"/>
  <c r="C623"/>
  <c r="E623"/>
  <c r="H623"/>
  <c r="B623"/>
  <c r="K623"/>
  <c r="J623"/>
  <c r="L623"/>
  <c r="G900" i="2"/>
  <c r="A901" s="1"/>
  <c r="D900"/>
  <c r="F900"/>
  <c r="C900"/>
  <c r="B900"/>
  <c r="E900"/>
  <c r="D901" l="1"/>
  <c r="G901"/>
  <c r="A902" s="1"/>
  <c r="F901"/>
  <c r="B901"/>
  <c r="E901"/>
  <c r="C901"/>
  <c r="C624" i="1"/>
  <c r="E624"/>
  <c r="H624"/>
  <c r="D624"/>
  <c r="F624"/>
  <c r="I624"/>
  <c r="A625" s="1"/>
  <c r="B624"/>
  <c r="J624"/>
  <c r="K624"/>
  <c r="L624"/>
  <c r="D625" l="1"/>
  <c r="F625"/>
  <c r="I625"/>
  <c r="A626" s="1"/>
  <c r="C625"/>
  <c r="E625"/>
  <c r="H625"/>
  <c r="B625"/>
  <c r="K625"/>
  <c r="J625"/>
  <c r="L625"/>
  <c r="G902" i="2"/>
  <c r="A903" s="1"/>
  <c r="D902"/>
  <c r="F902"/>
  <c r="C902"/>
  <c r="B902"/>
  <c r="E902"/>
  <c r="D903" l="1"/>
  <c r="G903"/>
  <c r="A904" s="1"/>
  <c r="F903"/>
  <c r="B903"/>
  <c r="E903"/>
  <c r="C903"/>
  <c r="C626" i="1"/>
  <c r="E626"/>
  <c r="H626"/>
  <c r="D626"/>
  <c r="F626"/>
  <c r="I626"/>
  <c r="A627" s="1"/>
  <c r="B626"/>
  <c r="J626"/>
  <c r="K626"/>
  <c r="L626"/>
  <c r="D627" l="1"/>
  <c r="F627"/>
  <c r="I627"/>
  <c r="A628" s="1"/>
  <c r="C627"/>
  <c r="E627"/>
  <c r="H627"/>
  <c r="B627"/>
  <c r="K627"/>
  <c r="J627"/>
  <c r="L627"/>
  <c r="G904" i="2"/>
  <c r="A905" s="1"/>
  <c r="D904"/>
  <c r="F904"/>
  <c r="C904"/>
  <c r="B904"/>
  <c r="E904"/>
  <c r="D905" l="1"/>
  <c r="G905"/>
  <c r="A906" s="1"/>
  <c r="F905"/>
  <c r="B905"/>
  <c r="E905"/>
  <c r="C905"/>
  <c r="C628" i="1"/>
  <c r="E628"/>
  <c r="H628"/>
  <c r="D628"/>
  <c r="F628"/>
  <c r="I628"/>
  <c r="A629" s="1"/>
  <c r="B628"/>
  <c r="J628"/>
  <c r="K628"/>
  <c r="L628"/>
  <c r="D629" l="1"/>
  <c r="F629"/>
  <c r="I629"/>
  <c r="A630" s="1"/>
  <c r="C629"/>
  <c r="E629"/>
  <c r="H629"/>
  <c r="B629"/>
  <c r="K629"/>
  <c r="J629"/>
  <c r="L629"/>
  <c r="G906" i="2"/>
  <c r="A907" s="1"/>
  <c r="D906"/>
  <c r="F906"/>
  <c r="C906"/>
  <c r="B906"/>
  <c r="E906"/>
  <c r="D907" l="1"/>
  <c r="G907"/>
  <c r="A908" s="1"/>
  <c r="F907"/>
  <c r="B907"/>
  <c r="E907"/>
  <c r="C907"/>
  <c r="C630" i="1"/>
  <c r="E630"/>
  <c r="H630"/>
  <c r="D630"/>
  <c r="F630"/>
  <c r="I630"/>
  <c r="A631" s="1"/>
  <c r="B630"/>
  <c r="J630"/>
  <c r="K630"/>
  <c r="L630"/>
  <c r="D631" l="1"/>
  <c r="F631"/>
  <c r="I631"/>
  <c r="A632" s="1"/>
  <c r="C631"/>
  <c r="E631"/>
  <c r="H631"/>
  <c r="B631"/>
  <c r="K631"/>
  <c r="J631"/>
  <c r="L631"/>
  <c r="G908" i="2"/>
  <c r="A909" s="1"/>
  <c r="D908"/>
  <c r="F908"/>
  <c r="C908"/>
  <c r="B908"/>
  <c r="E908"/>
  <c r="D909" l="1"/>
  <c r="G909"/>
  <c r="A910" s="1"/>
  <c r="F909"/>
  <c r="B909"/>
  <c r="E909"/>
  <c r="C909"/>
  <c r="C632" i="1"/>
  <c r="E632"/>
  <c r="H632"/>
  <c r="D632"/>
  <c r="F632"/>
  <c r="I632"/>
  <c r="A633" s="1"/>
  <c r="B632"/>
  <c r="J632"/>
  <c r="K632"/>
  <c r="L632"/>
  <c r="D633" l="1"/>
  <c r="F633"/>
  <c r="I633"/>
  <c r="A634" s="1"/>
  <c r="C633"/>
  <c r="E633"/>
  <c r="H633"/>
  <c r="B633"/>
  <c r="K633"/>
  <c r="J633"/>
  <c r="L633"/>
  <c r="G910" i="2"/>
  <c r="A911" s="1"/>
  <c r="D910"/>
  <c r="F910"/>
  <c r="C910"/>
  <c r="B910"/>
  <c r="E910"/>
  <c r="D911" l="1"/>
  <c r="G911"/>
  <c r="A912" s="1"/>
  <c r="F911"/>
  <c r="B911"/>
  <c r="E911"/>
  <c r="C911"/>
  <c r="C634" i="1"/>
  <c r="E634"/>
  <c r="H634"/>
  <c r="D634"/>
  <c r="F634"/>
  <c r="I634"/>
  <c r="A635" s="1"/>
  <c r="B634"/>
  <c r="J634"/>
  <c r="K634"/>
  <c r="L634"/>
  <c r="D635" l="1"/>
  <c r="F635"/>
  <c r="I635"/>
  <c r="A636" s="1"/>
  <c r="C635"/>
  <c r="E635"/>
  <c r="H635"/>
  <c r="B635"/>
  <c r="K635"/>
  <c r="J635"/>
  <c r="L635"/>
  <c r="G912" i="2"/>
  <c r="A913" s="1"/>
  <c r="D912"/>
  <c r="F912"/>
  <c r="C912"/>
  <c r="B912"/>
  <c r="E912"/>
  <c r="D913" l="1"/>
  <c r="G913"/>
  <c r="A914" s="1"/>
  <c r="F913"/>
  <c r="B913"/>
  <c r="E913"/>
  <c r="C913"/>
  <c r="C636" i="1"/>
  <c r="E636"/>
  <c r="H636"/>
  <c r="D636"/>
  <c r="F636"/>
  <c r="I636"/>
  <c r="A637" s="1"/>
  <c r="B636"/>
  <c r="J636"/>
  <c r="K636"/>
  <c r="L636"/>
  <c r="D637" l="1"/>
  <c r="F637"/>
  <c r="I637"/>
  <c r="A638" s="1"/>
  <c r="C637"/>
  <c r="E637"/>
  <c r="H637"/>
  <c r="B637"/>
  <c r="K637"/>
  <c r="J637"/>
  <c r="L637"/>
  <c r="G914" i="2"/>
  <c r="A915" s="1"/>
  <c r="D914"/>
  <c r="F914"/>
  <c r="C914"/>
  <c r="B914"/>
  <c r="E914"/>
  <c r="D915" l="1"/>
  <c r="G915"/>
  <c r="A916" s="1"/>
  <c r="F915"/>
  <c r="B915"/>
  <c r="E915"/>
  <c r="C915"/>
  <c r="C638" i="1"/>
  <c r="E638"/>
  <c r="H638"/>
  <c r="D638"/>
  <c r="F638"/>
  <c r="I638"/>
  <c r="A639" s="1"/>
  <c r="B638"/>
  <c r="J638"/>
  <c r="K638"/>
  <c r="L638"/>
  <c r="D639" l="1"/>
  <c r="F639"/>
  <c r="I639"/>
  <c r="A640" s="1"/>
  <c r="C639"/>
  <c r="E639"/>
  <c r="H639"/>
  <c r="B639"/>
  <c r="K639"/>
  <c r="J639"/>
  <c r="L639"/>
  <c r="G916" i="2"/>
  <c r="A917" s="1"/>
  <c r="D916"/>
  <c r="F916"/>
  <c r="C916"/>
  <c r="B916"/>
  <c r="E916"/>
  <c r="D917" l="1"/>
  <c r="G917"/>
  <c r="A918" s="1"/>
  <c r="F917"/>
  <c r="B917"/>
  <c r="E917"/>
  <c r="C917"/>
  <c r="C640" i="1"/>
  <c r="E640"/>
  <c r="H640"/>
  <c r="D640"/>
  <c r="F640"/>
  <c r="I640"/>
  <c r="A641" s="1"/>
  <c r="B640"/>
  <c r="J640"/>
  <c r="K640"/>
  <c r="L640"/>
  <c r="D641" l="1"/>
  <c r="F641"/>
  <c r="I641"/>
  <c r="A642" s="1"/>
  <c r="C641"/>
  <c r="E641"/>
  <c r="H641"/>
  <c r="B641"/>
  <c r="K641"/>
  <c r="J641"/>
  <c r="L641"/>
  <c r="G918" i="2"/>
  <c r="A919" s="1"/>
  <c r="D918"/>
  <c r="F918"/>
  <c r="C918"/>
  <c r="B918"/>
  <c r="E918"/>
  <c r="D919" l="1"/>
  <c r="G919"/>
  <c r="A920" s="1"/>
  <c r="F919"/>
  <c r="B919"/>
  <c r="E919"/>
  <c r="C919"/>
  <c r="C642" i="1"/>
  <c r="E642"/>
  <c r="H642"/>
  <c r="D642"/>
  <c r="F642"/>
  <c r="I642"/>
  <c r="A643" s="1"/>
  <c r="B642"/>
  <c r="J642"/>
  <c r="K642"/>
  <c r="L642"/>
  <c r="D643" l="1"/>
  <c r="F643"/>
  <c r="I643"/>
  <c r="A644" s="1"/>
  <c r="C643"/>
  <c r="E643"/>
  <c r="H643"/>
  <c r="B643"/>
  <c r="K643"/>
  <c r="J643"/>
  <c r="L643"/>
  <c r="G920" i="2"/>
  <c r="A921" s="1"/>
  <c r="D920"/>
  <c r="F920"/>
  <c r="C920"/>
  <c r="B920"/>
  <c r="E920"/>
  <c r="D921" l="1"/>
  <c r="G921"/>
  <c r="A922" s="1"/>
  <c r="F921"/>
  <c r="B921"/>
  <c r="E921"/>
  <c r="C921"/>
  <c r="C644" i="1"/>
  <c r="E644"/>
  <c r="H644"/>
  <c r="D644"/>
  <c r="F644"/>
  <c r="I644"/>
  <c r="A645" s="1"/>
  <c r="B644"/>
  <c r="J644"/>
  <c r="K644"/>
  <c r="L644"/>
  <c r="D645" l="1"/>
  <c r="F645"/>
  <c r="I645"/>
  <c r="A646" s="1"/>
  <c r="C645"/>
  <c r="E645"/>
  <c r="H645"/>
  <c r="B645"/>
  <c r="K645"/>
  <c r="J645"/>
  <c r="L645"/>
  <c r="G922" i="2"/>
  <c r="A923" s="1"/>
  <c r="D922"/>
  <c r="F922"/>
  <c r="C922"/>
  <c r="B922"/>
  <c r="E922"/>
  <c r="D923" l="1"/>
  <c r="G923"/>
  <c r="A924" s="1"/>
  <c r="F923"/>
  <c r="B923"/>
  <c r="E923"/>
  <c r="C923"/>
  <c r="C646" i="1"/>
  <c r="E646"/>
  <c r="H646"/>
  <c r="D646"/>
  <c r="F646"/>
  <c r="I646"/>
  <c r="A647" s="1"/>
  <c r="B646"/>
  <c r="J646"/>
  <c r="K646"/>
  <c r="L646"/>
  <c r="D647" l="1"/>
  <c r="F647"/>
  <c r="I647"/>
  <c r="A648" s="1"/>
  <c r="C647"/>
  <c r="E647"/>
  <c r="H647"/>
  <c r="B647"/>
  <c r="K647"/>
  <c r="J647"/>
  <c r="L647"/>
  <c r="G924" i="2"/>
  <c r="A925" s="1"/>
  <c r="D924"/>
  <c r="F924"/>
  <c r="C924"/>
  <c r="B924"/>
  <c r="E924"/>
  <c r="D925" l="1"/>
  <c r="G925"/>
  <c r="A926" s="1"/>
  <c r="F925"/>
  <c r="B925"/>
  <c r="E925"/>
  <c r="C925"/>
  <c r="C648" i="1"/>
  <c r="E648"/>
  <c r="H648"/>
  <c r="D648"/>
  <c r="F648"/>
  <c r="I648"/>
  <c r="A649" s="1"/>
  <c r="B648"/>
  <c r="J648"/>
  <c r="K648"/>
  <c r="L648"/>
  <c r="D649" l="1"/>
  <c r="F649"/>
  <c r="I649"/>
  <c r="A650" s="1"/>
  <c r="C649"/>
  <c r="E649"/>
  <c r="H649"/>
  <c r="B649"/>
  <c r="K649"/>
  <c r="J649"/>
  <c r="L649"/>
  <c r="G926" i="2"/>
  <c r="A927" s="1"/>
  <c r="D926"/>
  <c r="F926"/>
  <c r="C926"/>
  <c r="B926"/>
  <c r="E926"/>
  <c r="D927" l="1"/>
  <c r="G927"/>
  <c r="A928" s="1"/>
  <c r="F927"/>
  <c r="B927"/>
  <c r="E927"/>
  <c r="C927"/>
  <c r="C650" i="1"/>
  <c r="E650"/>
  <c r="H650"/>
  <c r="D650"/>
  <c r="F650"/>
  <c r="I650"/>
  <c r="A651" s="1"/>
  <c r="B650"/>
  <c r="J650"/>
  <c r="K650"/>
  <c r="L650"/>
  <c r="D651" l="1"/>
  <c r="F651"/>
  <c r="I651"/>
  <c r="A652" s="1"/>
  <c r="C651"/>
  <c r="E651"/>
  <c r="H651"/>
  <c r="B651"/>
  <c r="K651"/>
  <c r="J651"/>
  <c r="L651"/>
  <c r="G928" i="2"/>
  <c r="A929" s="1"/>
  <c r="D928"/>
  <c r="F928"/>
  <c r="C928"/>
  <c r="B928"/>
  <c r="E928"/>
  <c r="D929" l="1"/>
  <c r="G929"/>
  <c r="A930" s="1"/>
  <c r="F929"/>
  <c r="B929"/>
  <c r="E929"/>
  <c r="C929"/>
  <c r="C652" i="1"/>
  <c r="E652"/>
  <c r="H652"/>
  <c r="D652"/>
  <c r="F652"/>
  <c r="I652"/>
  <c r="A653" s="1"/>
  <c r="B652"/>
  <c r="J652"/>
  <c r="K652"/>
  <c r="L652"/>
  <c r="D653" l="1"/>
  <c r="F653"/>
  <c r="I653"/>
  <c r="A654" s="1"/>
  <c r="C653"/>
  <c r="E653"/>
  <c r="H653"/>
  <c r="B653"/>
  <c r="K653"/>
  <c r="J653"/>
  <c r="L653"/>
  <c r="G930" i="2"/>
  <c r="A931" s="1"/>
  <c r="D930"/>
  <c r="F930"/>
  <c r="C930"/>
  <c r="B930"/>
  <c r="E930"/>
  <c r="D931" l="1"/>
  <c r="G931"/>
  <c r="A932" s="1"/>
  <c r="F931"/>
  <c r="B931"/>
  <c r="E931"/>
  <c r="C931"/>
  <c r="C654" i="1"/>
  <c r="E654"/>
  <c r="H654"/>
  <c r="D654"/>
  <c r="F654"/>
  <c r="I654"/>
  <c r="A655" s="1"/>
  <c r="B654"/>
  <c r="J654"/>
  <c r="K654"/>
  <c r="L654"/>
  <c r="D655" l="1"/>
  <c r="F655"/>
  <c r="I655"/>
  <c r="A656" s="1"/>
  <c r="C655"/>
  <c r="E655"/>
  <c r="H655"/>
  <c r="B655"/>
  <c r="K655"/>
  <c r="J655"/>
  <c r="L655"/>
  <c r="G932" i="2"/>
  <c r="A933" s="1"/>
  <c r="D932"/>
  <c r="F932"/>
  <c r="C932"/>
  <c r="B932"/>
  <c r="E932"/>
  <c r="D933" l="1"/>
  <c r="G933"/>
  <c r="A934" s="1"/>
  <c r="F933"/>
  <c r="B933"/>
  <c r="E933"/>
  <c r="C933"/>
  <c r="C656" i="1"/>
  <c r="E656"/>
  <c r="H656"/>
  <c r="D656"/>
  <c r="F656"/>
  <c r="I656"/>
  <c r="A657" s="1"/>
  <c r="B656"/>
  <c r="J656"/>
  <c r="K656"/>
  <c r="L656"/>
  <c r="D657" l="1"/>
  <c r="F657"/>
  <c r="I657"/>
  <c r="A658" s="1"/>
  <c r="C657"/>
  <c r="E657"/>
  <c r="H657"/>
  <c r="B657"/>
  <c r="K657"/>
  <c r="J657"/>
  <c r="L657"/>
  <c r="G934" i="2"/>
  <c r="A935" s="1"/>
  <c r="D934"/>
  <c r="F934"/>
  <c r="C934"/>
  <c r="B934"/>
  <c r="E934"/>
  <c r="D935" l="1"/>
  <c r="G935"/>
  <c r="A936" s="1"/>
  <c r="F935"/>
  <c r="B935"/>
  <c r="E935"/>
  <c r="C935"/>
  <c r="C658" i="1"/>
  <c r="E658"/>
  <c r="H658"/>
  <c r="D658"/>
  <c r="F658"/>
  <c r="I658"/>
  <c r="A659" s="1"/>
  <c r="B658"/>
  <c r="J658"/>
  <c r="K658"/>
  <c r="L658"/>
  <c r="D659" l="1"/>
  <c r="F659"/>
  <c r="I659"/>
  <c r="A660" s="1"/>
  <c r="C659"/>
  <c r="E659"/>
  <c r="H659"/>
  <c r="B659"/>
  <c r="K659"/>
  <c r="J659"/>
  <c r="L659"/>
  <c r="G936" i="2"/>
  <c r="A937" s="1"/>
  <c r="D936"/>
  <c r="F936"/>
  <c r="C936"/>
  <c r="B936"/>
  <c r="E936"/>
  <c r="D937" l="1"/>
  <c r="G937"/>
  <c r="A938" s="1"/>
  <c r="F937"/>
  <c r="B937"/>
  <c r="E937"/>
  <c r="C937"/>
  <c r="C660" i="1"/>
  <c r="E660"/>
  <c r="H660"/>
  <c r="D660"/>
  <c r="F660"/>
  <c r="I660"/>
  <c r="A661" s="1"/>
  <c r="B660"/>
  <c r="J660"/>
  <c r="K660"/>
  <c r="L660"/>
  <c r="D661" l="1"/>
  <c r="F661"/>
  <c r="I661"/>
  <c r="A662" s="1"/>
  <c r="C661"/>
  <c r="E661"/>
  <c r="H661"/>
  <c r="B661"/>
  <c r="K661"/>
  <c r="J661"/>
  <c r="L661"/>
  <c r="G938" i="2"/>
  <c r="A939" s="1"/>
  <c r="D938"/>
  <c r="F938"/>
  <c r="C938"/>
  <c r="B938"/>
  <c r="E938"/>
  <c r="D939" l="1"/>
  <c r="G939"/>
  <c r="A940" s="1"/>
  <c r="F939"/>
  <c r="B939"/>
  <c r="E939"/>
  <c r="C939"/>
  <c r="C662" i="1"/>
  <c r="E662"/>
  <c r="H662"/>
  <c r="D662"/>
  <c r="F662"/>
  <c r="I662"/>
  <c r="A663" s="1"/>
  <c r="B662"/>
  <c r="J662"/>
  <c r="K662"/>
  <c r="L662"/>
  <c r="D663" l="1"/>
  <c r="F663"/>
  <c r="I663"/>
  <c r="A664" s="1"/>
  <c r="C663"/>
  <c r="E663"/>
  <c r="H663"/>
  <c r="B663"/>
  <c r="K663"/>
  <c r="J663"/>
  <c r="L663"/>
  <c r="G940" i="2"/>
  <c r="A941" s="1"/>
  <c r="D940"/>
  <c r="F940"/>
  <c r="C940"/>
  <c r="B940"/>
  <c r="E940"/>
  <c r="D941" l="1"/>
  <c r="G941"/>
  <c r="A942" s="1"/>
  <c r="F941"/>
  <c r="B941"/>
  <c r="E941"/>
  <c r="C941"/>
  <c r="C664" i="1"/>
  <c r="E664"/>
  <c r="H664"/>
  <c r="D664"/>
  <c r="F664"/>
  <c r="I664"/>
  <c r="A665" s="1"/>
  <c r="B664"/>
  <c r="J664"/>
  <c r="K664"/>
  <c r="L664"/>
  <c r="D665" l="1"/>
  <c r="F665"/>
  <c r="I665"/>
  <c r="A666" s="1"/>
  <c r="C665"/>
  <c r="E665"/>
  <c r="H665"/>
  <c r="B665"/>
  <c r="K665"/>
  <c r="J665"/>
  <c r="L665"/>
  <c r="G942" i="2"/>
  <c r="A943" s="1"/>
  <c r="D942"/>
  <c r="F942"/>
  <c r="C942"/>
  <c r="B942"/>
  <c r="E942"/>
  <c r="D943" l="1"/>
  <c r="G943"/>
  <c r="A944" s="1"/>
  <c r="F943"/>
  <c r="B943"/>
  <c r="E943"/>
  <c r="C943"/>
  <c r="C666" i="1"/>
  <c r="E666"/>
  <c r="H666"/>
  <c r="D666"/>
  <c r="F666"/>
  <c r="I666"/>
  <c r="A667" s="1"/>
  <c r="B666"/>
  <c r="J666"/>
  <c r="K666"/>
  <c r="L666"/>
  <c r="D667" l="1"/>
  <c r="F667"/>
  <c r="I667"/>
  <c r="A668" s="1"/>
  <c r="C667"/>
  <c r="E667"/>
  <c r="H667"/>
  <c r="B667"/>
  <c r="K667"/>
  <c r="J667"/>
  <c r="L667"/>
  <c r="G944" i="2"/>
  <c r="A945" s="1"/>
  <c r="D944"/>
  <c r="F944"/>
  <c r="C944"/>
  <c r="B944"/>
  <c r="E944"/>
  <c r="D945" l="1"/>
  <c r="G945"/>
  <c r="A946" s="1"/>
  <c r="F945"/>
  <c r="B945"/>
  <c r="E945"/>
  <c r="C945"/>
  <c r="C668" i="1"/>
  <c r="E668"/>
  <c r="H668"/>
  <c r="D668"/>
  <c r="F668"/>
  <c r="I668"/>
  <c r="A669" s="1"/>
  <c r="B668"/>
  <c r="J668"/>
  <c r="K668"/>
  <c r="L668"/>
  <c r="D669" l="1"/>
  <c r="F669"/>
  <c r="I669"/>
  <c r="A670" s="1"/>
  <c r="C669"/>
  <c r="E669"/>
  <c r="H669"/>
  <c r="B669"/>
  <c r="K669"/>
  <c r="J669"/>
  <c r="L669"/>
  <c r="G946" i="2"/>
  <c r="A947" s="1"/>
  <c r="D946"/>
  <c r="F946"/>
  <c r="C946"/>
  <c r="B946"/>
  <c r="E946"/>
  <c r="D947" l="1"/>
  <c r="G947"/>
  <c r="A948" s="1"/>
  <c r="F947"/>
  <c r="B947"/>
  <c r="E947"/>
  <c r="C947"/>
  <c r="C670" i="1"/>
  <c r="E670"/>
  <c r="H670"/>
  <c r="D670"/>
  <c r="F670"/>
  <c r="I670"/>
  <c r="A671" s="1"/>
  <c r="B670"/>
  <c r="J670"/>
  <c r="K670"/>
  <c r="L670"/>
  <c r="D671" l="1"/>
  <c r="F671"/>
  <c r="I671"/>
  <c r="A672" s="1"/>
  <c r="C671"/>
  <c r="E671"/>
  <c r="H671"/>
  <c r="B671"/>
  <c r="K671"/>
  <c r="J671"/>
  <c r="L671"/>
  <c r="G948" i="2"/>
  <c r="A949" s="1"/>
  <c r="D948"/>
  <c r="F948"/>
  <c r="C948"/>
  <c r="B948"/>
  <c r="E948"/>
  <c r="D949" l="1"/>
  <c r="G949"/>
  <c r="A950" s="1"/>
  <c r="F949"/>
  <c r="B949"/>
  <c r="E949"/>
  <c r="C949"/>
  <c r="C672" i="1"/>
  <c r="E672"/>
  <c r="H672"/>
  <c r="D672"/>
  <c r="F672"/>
  <c r="I672"/>
  <c r="A673" s="1"/>
  <c r="B672"/>
  <c r="J672"/>
  <c r="K672"/>
  <c r="L672"/>
  <c r="D673" l="1"/>
  <c r="F673"/>
  <c r="I673"/>
  <c r="A674" s="1"/>
  <c r="C673"/>
  <c r="E673"/>
  <c r="H673"/>
  <c r="B673"/>
  <c r="K673"/>
  <c r="J673"/>
  <c r="L673"/>
  <c r="G950" i="2"/>
  <c r="A951" s="1"/>
  <c r="D950"/>
  <c r="F950"/>
  <c r="C950"/>
  <c r="B950"/>
  <c r="E950"/>
  <c r="D951" l="1"/>
  <c r="G951"/>
  <c r="A952" s="1"/>
  <c r="F951"/>
  <c r="B951"/>
  <c r="E951"/>
  <c r="C951"/>
  <c r="C674" i="1"/>
  <c r="E674"/>
  <c r="H674"/>
  <c r="D674"/>
  <c r="F674"/>
  <c r="I674"/>
  <c r="A675" s="1"/>
  <c r="B674"/>
  <c r="J674"/>
  <c r="K674"/>
  <c r="L674"/>
  <c r="D675" l="1"/>
  <c r="F675"/>
  <c r="I675"/>
  <c r="A676" s="1"/>
  <c r="C675"/>
  <c r="E675"/>
  <c r="H675"/>
  <c r="B675"/>
  <c r="K675"/>
  <c r="J675"/>
  <c r="L675"/>
  <c r="G952" i="2"/>
  <c r="A953" s="1"/>
  <c r="D952"/>
  <c r="F952"/>
  <c r="C952"/>
  <c r="B952"/>
  <c r="E952"/>
  <c r="D953" l="1"/>
  <c r="G953"/>
  <c r="A954" s="1"/>
  <c r="F953"/>
  <c r="B953"/>
  <c r="E953"/>
  <c r="C953"/>
  <c r="C676" i="1"/>
  <c r="E676"/>
  <c r="H676"/>
  <c r="D676"/>
  <c r="F676"/>
  <c r="I676"/>
  <c r="A677" s="1"/>
  <c r="B676"/>
  <c r="J676"/>
  <c r="K676"/>
  <c r="L676"/>
  <c r="D677" l="1"/>
  <c r="F677"/>
  <c r="I677"/>
  <c r="A678" s="1"/>
  <c r="C677"/>
  <c r="E677"/>
  <c r="H677"/>
  <c r="B677"/>
  <c r="K677"/>
  <c r="J677"/>
  <c r="L677"/>
  <c r="G954" i="2"/>
  <c r="A955" s="1"/>
  <c r="D954"/>
  <c r="F954"/>
  <c r="C954"/>
  <c r="B954"/>
  <c r="E954"/>
  <c r="D955" l="1"/>
  <c r="G955"/>
  <c r="A956" s="1"/>
  <c r="F955"/>
  <c r="B955"/>
  <c r="E955"/>
  <c r="C955"/>
  <c r="C678" i="1"/>
  <c r="E678"/>
  <c r="H678"/>
  <c r="D678"/>
  <c r="F678"/>
  <c r="I678"/>
  <c r="A679" s="1"/>
  <c r="B678"/>
  <c r="J678"/>
  <c r="K678"/>
  <c r="L678"/>
  <c r="D679" l="1"/>
  <c r="F679"/>
  <c r="I679"/>
  <c r="A680" s="1"/>
  <c r="C679"/>
  <c r="E679"/>
  <c r="H679"/>
  <c r="B679"/>
  <c r="K679"/>
  <c r="J679"/>
  <c r="L679"/>
  <c r="G956" i="2"/>
  <c r="A957" s="1"/>
  <c r="D956"/>
  <c r="F956"/>
  <c r="C956"/>
  <c r="B956"/>
  <c r="E956"/>
  <c r="D957" l="1"/>
  <c r="G957"/>
  <c r="A958" s="1"/>
  <c r="F957"/>
  <c r="B957"/>
  <c r="E957"/>
  <c r="C957"/>
  <c r="C680" i="1"/>
  <c r="E680"/>
  <c r="H680"/>
  <c r="D680"/>
  <c r="F680"/>
  <c r="I680"/>
  <c r="A681" s="1"/>
  <c r="B680"/>
  <c r="J680"/>
  <c r="K680"/>
  <c r="L680"/>
  <c r="D681" l="1"/>
  <c r="F681"/>
  <c r="I681"/>
  <c r="A682" s="1"/>
  <c r="C681"/>
  <c r="E681"/>
  <c r="H681"/>
  <c r="B681"/>
  <c r="K681"/>
  <c r="J681"/>
  <c r="L681"/>
  <c r="G958" i="2"/>
  <c r="A959" s="1"/>
  <c r="D958"/>
  <c r="F958"/>
  <c r="C958"/>
  <c r="B958"/>
  <c r="E958"/>
  <c r="D959" l="1"/>
  <c r="G959"/>
  <c r="A960" s="1"/>
  <c r="F959"/>
  <c r="B959"/>
  <c r="E959"/>
  <c r="C959"/>
  <c r="C682" i="1"/>
  <c r="E682"/>
  <c r="H682"/>
  <c r="D682"/>
  <c r="F682"/>
  <c r="I682"/>
  <c r="A683" s="1"/>
  <c r="B682"/>
  <c r="J682"/>
  <c r="K682"/>
  <c r="L682"/>
  <c r="D683" l="1"/>
  <c r="F683"/>
  <c r="I683"/>
  <c r="A684" s="1"/>
  <c r="C683"/>
  <c r="E683"/>
  <c r="H683"/>
  <c r="B683"/>
  <c r="K683"/>
  <c r="J683"/>
  <c r="L683"/>
  <c r="G960" i="2"/>
  <c r="A961" s="1"/>
  <c r="D960"/>
  <c r="F960"/>
  <c r="C960"/>
  <c r="B960"/>
  <c r="E960"/>
  <c r="D961" l="1"/>
  <c r="G961"/>
  <c r="A962" s="1"/>
  <c r="F961"/>
  <c r="B961"/>
  <c r="E961"/>
  <c r="C961"/>
  <c r="C684" i="1"/>
  <c r="E684"/>
  <c r="H684"/>
  <c r="D684"/>
  <c r="F684"/>
  <c r="I684"/>
  <c r="A685" s="1"/>
  <c r="B684"/>
  <c r="J684"/>
  <c r="K684"/>
  <c r="L684"/>
  <c r="D685" l="1"/>
  <c r="F685"/>
  <c r="I685"/>
  <c r="A686" s="1"/>
  <c r="C685"/>
  <c r="E685"/>
  <c r="H685"/>
  <c r="B685"/>
  <c r="K685"/>
  <c r="J685"/>
  <c r="L685"/>
  <c r="G962" i="2"/>
  <c r="A963" s="1"/>
  <c r="D962"/>
  <c r="F962"/>
  <c r="C962"/>
  <c r="B962"/>
  <c r="E962"/>
  <c r="D963" l="1"/>
  <c r="G963"/>
  <c r="A964" s="1"/>
  <c r="F963"/>
  <c r="B963"/>
  <c r="E963"/>
  <c r="C963"/>
  <c r="C686" i="1"/>
  <c r="E686"/>
  <c r="H686"/>
  <c r="D686"/>
  <c r="F686"/>
  <c r="I686"/>
  <c r="A687" s="1"/>
  <c r="B686"/>
  <c r="J686"/>
  <c r="K686"/>
  <c r="L686"/>
  <c r="D687" l="1"/>
  <c r="F687"/>
  <c r="I687"/>
  <c r="A688" s="1"/>
  <c r="C687"/>
  <c r="E687"/>
  <c r="H687"/>
  <c r="B687"/>
  <c r="K687"/>
  <c r="J687"/>
  <c r="L687"/>
  <c r="G964" i="2"/>
  <c r="A965" s="1"/>
  <c r="D964"/>
  <c r="F964"/>
  <c r="C964"/>
  <c r="B964"/>
  <c r="E964"/>
  <c r="D965" l="1"/>
  <c r="G965"/>
  <c r="A966" s="1"/>
  <c r="F965"/>
  <c r="B965"/>
  <c r="E965"/>
  <c r="C965"/>
  <c r="C688" i="1"/>
  <c r="E688"/>
  <c r="H688"/>
  <c r="D688"/>
  <c r="F688"/>
  <c r="I688"/>
  <c r="A689" s="1"/>
  <c r="B688"/>
  <c r="J688"/>
  <c r="K688"/>
  <c r="L688"/>
  <c r="D689" l="1"/>
  <c r="F689"/>
  <c r="I689"/>
  <c r="A690" s="1"/>
  <c r="C689"/>
  <c r="E689"/>
  <c r="H689"/>
  <c r="B689"/>
  <c r="K689"/>
  <c r="J689"/>
  <c r="L689"/>
  <c r="G966" i="2"/>
  <c r="A967" s="1"/>
  <c r="D966"/>
  <c r="F966"/>
  <c r="C966"/>
  <c r="B966"/>
  <c r="E966"/>
  <c r="D967" l="1"/>
  <c r="G967"/>
  <c r="A968" s="1"/>
  <c r="F967"/>
  <c r="B967"/>
  <c r="E967"/>
  <c r="C967"/>
  <c r="C690" i="1"/>
  <c r="E690"/>
  <c r="H690"/>
  <c r="D690"/>
  <c r="F690"/>
  <c r="I690"/>
  <c r="A691" s="1"/>
  <c r="B690"/>
  <c r="J690"/>
  <c r="K690"/>
  <c r="L690"/>
  <c r="D691" l="1"/>
  <c r="F691"/>
  <c r="I691"/>
  <c r="A692" s="1"/>
  <c r="C691"/>
  <c r="E691"/>
  <c r="H691"/>
  <c r="B691"/>
  <c r="K691"/>
  <c r="J691"/>
  <c r="L691"/>
  <c r="G968" i="2"/>
  <c r="A969" s="1"/>
  <c r="D968"/>
  <c r="F968"/>
  <c r="C968"/>
  <c r="B968"/>
  <c r="E968"/>
  <c r="D969" l="1"/>
  <c r="G969"/>
  <c r="A970" s="1"/>
  <c r="F969"/>
  <c r="B969"/>
  <c r="E969"/>
  <c r="C969"/>
  <c r="C692" i="1"/>
  <c r="E692"/>
  <c r="H692"/>
  <c r="D692"/>
  <c r="F692"/>
  <c r="I692"/>
  <c r="A693" s="1"/>
  <c r="B692"/>
  <c r="J692"/>
  <c r="K692"/>
  <c r="L692"/>
  <c r="D693" l="1"/>
  <c r="F693"/>
  <c r="I693"/>
  <c r="A694" s="1"/>
  <c r="C693"/>
  <c r="E693"/>
  <c r="H693"/>
  <c r="B693"/>
  <c r="K693"/>
  <c r="J693"/>
  <c r="L693"/>
  <c r="G970" i="2"/>
  <c r="A971" s="1"/>
  <c r="D970"/>
  <c r="F970"/>
  <c r="C970"/>
  <c r="B970"/>
  <c r="E970"/>
  <c r="D971" l="1"/>
  <c r="G971"/>
  <c r="A972" s="1"/>
  <c r="F971"/>
  <c r="B971"/>
  <c r="E971"/>
  <c r="C971"/>
  <c r="C694" i="1"/>
  <c r="E694"/>
  <c r="H694"/>
  <c r="D694"/>
  <c r="F694"/>
  <c r="I694"/>
  <c r="A695" s="1"/>
  <c r="B694"/>
  <c r="J694"/>
  <c r="K694"/>
  <c r="L694"/>
  <c r="D695" l="1"/>
  <c r="F695"/>
  <c r="I695"/>
  <c r="A696" s="1"/>
  <c r="C695"/>
  <c r="E695"/>
  <c r="H695"/>
  <c r="B695"/>
  <c r="K695"/>
  <c r="J695"/>
  <c r="L695"/>
  <c r="G972" i="2"/>
  <c r="A973" s="1"/>
  <c r="D972"/>
  <c r="F972"/>
  <c r="C972"/>
  <c r="B972"/>
  <c r="E972"/>
  <c r="D973" l="1"/>
  <c r="G973"/>
  <c r="A974" s="1"/>
  <c r="F973"/>
  <c r="B973"/>
  <c r="E973"/>
  <c r="C973"/>
  <c r="C696" i="1"/>
  <c r="E696"/>
  <c r="H696"/>
  <c r="D696"/>
  <c r="F696"/>
  <c r="I696"/>
  <c r="A697" s="1"/>
  <c r="B696"/>
  <c r="J696"/>
  <c r="K696"/>
  <c r="L696"/>
  <c r="D697" l="1"/>
  <c r="F697"/>
  <c r="I697"/>
  <c r="A698" s="1"/>
  <c r="C697"/>
  <c r="E697"/>
  <c r="H697"/>
  <c r="B697"/>
  <c r="K697"/>
  <c r="J697"/>
  <c r="L697"/>
  <c r="G974" i="2"/>
  <c r="A975" s="1"/>
  <c r="D974"/>
  <c r="F974"/>
  <c r="C974"/>
  <c r="B974"/>
  <c r="E974"/>
  <c r="D975" l="1"/>
  <c r="G975"/>
  <c r="A976" s="1"/>
  <c r="F975"/>
  <c r="B975"/>
  <c r="E975"/>
  <c r="C975"/>
  <c r="C698" i="1"/>
  <c r="E698"/>
  <c r="H698"/>
  <c r="D698"/>
  <c r="F698"/>
  <c r="I698"/>
  <c r="A699" s="1"/>
  <c r="B698"/>
  <c r="J698"/>
  <c r="K698"/>
  <c r="L698"/>
  <c r="D699" l="1"/>
  <c r="F699"/>
  <c r="I699"/>
  <c r="A700" s="1"/>
  <c r="C699"/>
  <c r="E699"/>
  <c r="H699"/>
  <c r="B699"/>
  <c r="K699"/>
  <c r="J699"/>
  <c r="L699"/>
  <c r="G976" i="2"/>
  <c r="A977" s="1"/>
  <c r="D976"/>
  <c r="F976"/>
  <c r="C976"/>
  <c r="B976"/>
  <c r="E976"/>
  <c r="D977" l="1"/>
  <c r="G977"/>
  <c r="A978" s="1"/>
  <c r="F977"/>
  <c r="B977"/>
  <c r="E977"/>
  <c r="C977"/>
  <c r="C700" i="1"/>
  <c r="E700"/>
  <c r="H700"/>
  <c r="D700"/>
  <c r="F700"/>
  <c r="I700"/>
  <c r="A701" s="1"/>
  <c r="B700"/>
  <c r="J700"/>
  <c r="K700"/>
  <c r="L700"/>
  <c r="D701" l="1"/>
  <c r="F701"/>
  <c r="I701"/>
  <c r="A702" s="1"/>
  <c r="C701"/>
  <c r="E701"/>
  <c r="H701"/>
  <c r="B701"/>
  <c r="K701"/>
  <c r="J701"/>
  <c r="L701"/>
  <c r="G978" i="2"/>
  <c r="A979" s="1"/>
  <c r="D978"/>
  <c r="F978"/>
  <c r="C978"/>
  <c r="B978"/>
  <c r="E978"/>
  <c r="D979" l="1"/>
  <c r="G979"/>
  <c r="A980" s="1"/>
  <c r="F979"/>
  <c r="B979"/>
  <c r="E979"/>
  <c r="C979"/>
  <c r="C702" i="1"/>
  <c r="E702"/>
  <c r="H702"/>
  <c r="D702"/>
  <c r="F702"/>
  <c r="I702"/>
  <c r="A703" s="1"/>
  <c r="B702"/>
  <c r="J702"/>
  <c r="K702"/>
  <c r="L702"/>
  <c r="D703" l="1"/>
  <c r="F703"/>
  <c r="I703"/>
  <c r="A704" s="1"/>
  <c r="C703"/>
  <c r="E703"/>
  <c r="H703"/>
  <c r="B703"/>
  <c r="K703"/>
  <c r="J703"/>
  <c r="L703"/>
  <c r="G980" i="2"/>
  <c r="A981" s="1"/>
  <c r="D980"/>
  <c r="F980"/>
  <c r="C980"/>
  <c r="B980"/>
  <c r="E980"/>
  <c r="D981" l="1"/>
  <c r="G981"/>
  <c r="A982" s="1"/>
  <c r="F981"/>
  <c r="B981"/>
  <c r="E981"/>
  <c r="C981"/>
  <c r="C704" i="1"/>
  <c r="E704"/>
  <c r="H704"/>
  <c r="D704"/>
  <c r="F704"/>
  <c r="I704"/>
  <c r="A705" s="1"/>
  <c r="B704"/>
  <c r="J704"/>
  <c r="K704"/>
  <c r="L704"/>
  <c r="D705" l="1"/>
  <c r="F705"/>
  <c r="I705"/>
  <c r="A706" s="1"/>
  <c r="C705"/>
  <c r="E705"/>
  <c r="H705"/>
  <c r="B705"/>
  <c r="K705"/>
  <c r="J705"/>
  <c r="L705"/>
  <c r="G982" i="2"/>
  <c r="A983" s="1"/>
  <c r="D982"/>
  <c r="F982"/>
  <c r="C982"/>
  <c r="B982"/>
  <c r="E982"/>
  <c r="D983" l="1"/>
  <c r="G983"/>
  <c r="A984" s="1"/>
  <c r="F983"/>
  <c r="B983"/>
  <c r="E983"/>
  <c r="C983"/>
  <c r="C706" i="1"/>
  <c r="E706"/>
  <c r="H706"/>
  <c r="D706"/>
  <c r="F706"/>
  <c r="I706"/>
  <c r="A707" s="1"/>
  <c r="B706"/>
  <c r="J706"/>
  <c r="K706"/>
  <c r="L706"/>
  <c r="D707" l="1"/>
  <c r="F707"/>
  <c r="I707"/>
  <c r="A708" s="1"/>
  <c r="C707"/>
  <c r="E707"/>
  <c r="H707"/>
  <c r="B707"/>
  <c r="K707"/>
  <c r="J707"/>
  <c r="L707"/>
  <c r="G984" i="2"/>
  <c r="A985" s="1"/>
  <c r="D984"/>
  <c r="F984"/>
  <c r="C984"/>
  <c r="B984"/>
  <c r="E984"/>
  <c r="D985" l="1"/>
  <c r="G985"/>
  <c r="A986" s="1"/>
  <c r="F985"/>
  <c r="B985"/>
  <c r="E985"/>
  <c r="C985"/>
  <c r="C708" i="1"/>
  <c r="E708"/>
  <c r="H708"/>
  <c r="D708"/>
  <c r="F708"/>
  <c r="I708"/>
  <c r="A709" s="1"/>
  <c r="B708"/>
  <c r="J708"/>
  <c r="K708"/>
  <c r="L708"/>
  <c r="D709" l="1"/>
  <c r="F709"/>
  <c r="I709"/>
  <c r="A710" s="1"/>
  <c r="C709"/>
  <c r="E709"/>
  <c r="H709"/>
  <c r="B709"/>
  <c r="K709"/>
  <c r="J709"/>
  <c r="L709"/>
  <c r="G986" i="2"/>
  <c r="A987" s="1"/>
  <c r="D986"/>
  <c r="F986"/>
  <c r="C986"/>
  <c r="B986"/>
  <c r="E986"/>
  <c r="D987" l="1"/>
  <c r="G987"/>
  <c r="A988" s="1"/>
  <c r="F987"/>
  <c r="B987"/>
  <c r="E987"/>
  <c r="C987"/>
  <c r="C710" i="1"/>
  <c r="E710"/>
  <c r="H710"/>
  <c r="D710"/>
  <c r="F710"/>
  <c r="I710"/>
  <c r="A711" s="1"/>
  <c r="B710"/>
  <c r="J710"/>
  <c r="K710"/>
  <c r="L710"/>
  <c r="D711" l="1"/>
  <c r="F711"/>
  <c r="I711"/>
  <c r="A712" s="1"/>
  <c r="C711"/>
  <c r="E711"/>
  <c r="H711"/>
  <c r="B711"/>
  <c r="K711"/>
  <c r="J711"/>
  <c r="L711"/>
  <c r="G988" i="2"/>
  <c r="A989" s="1"/>
  <c r="D988"/>
  <c r="F988"/>
  <c r="C988"/>
  <c r="B988"/>
  <c r="E988"/>
  <c r="D989" l="1"/>
  <c r="G989"/>
  <c r="A990" s="1"/>
  <c r="F989"/>
  <c r="B989"/>
  <c r="E989"/>
  <c r="C989"/>
  <c r="C712" i="1"/>
  <c r="E712"/>
  <c r="H712"/>
  <c r="D712"/>
  <c r="F712"/>
  <c r="I712"/>
  <c r="A713" s="1"/>
  <c r="B712"/>
  <c r="J712"/>
  <c r="K712"/>
  <c r="L712"/>
  <c r="D713" l="1"/>
  <c r="F713"/>
  <c r="I713"/>
  <c r="A714" s="1"/>
  <c r="C713"/>
  <c r="E713"/>
  <c r="H713"/>
  <c r="B713"/>
  <c r="K713"/>
  <c r="J713"/>
  <c r="L713"/>
  <c r="G990" i="2"/>
  <c r="A991" s="1"/>
  <c r="D990"/>
  <c r="F990"/>
  <c r="C990"/>
  <c r="B990"/>
  <c r="E990"/>
  <c r="D991" l="1"/>
  <c r="G991"/>
  <c r="A992" s="1"/>
  <c r="F991"/>
  <c r="B991"/>
  <c r="E991"/>
  <c r="C991"/>
  <c r="C714" i="1"/>
  <c r="E714"/>
  <c r="H714"/>
  <c r="D714"/>
  <c r="F714"/>
  <c r="I714"/>
  <c r="A715" s="1"/>
  <c r="B714"/>
  <c r="J714"/>
  <c r="K714"/>
  <c r="L714"/>
  <c r="D715" l="1"/>
  <c r="F715"/>
  <c r="I715"/>
  <c r="A716" s="1"/>
  <c r="C715"/>
  <c r="E715"/>
  <c r="H715"/>
  <c r="B715"/>
  <c r="K715"/>
  <c r="J715"/>
  <c r="L715"/>
  <c r="G992" i="2"/>
  <c r="A993" s="1"/>
  <c r="D992"/>
  <c r="F992"/>
  <c r="C992"/>
  <c r="B992"/>
  <c r="E992"/>
  <c r="D993" l="1"/>
  <c r="G993"/>
  <c r="A994" s="1"/>
  <c r="F993"/>
  <c r="B993"/>
  <c r="E993"/>
  <c r="C993"/>
  <c r="C716" i="1"/>
  <c r="E716"/>
  <c r="H716"/>
  <c r="D716"/>
  <c r="F716"/>
  <c r="I716"/>
  <c r="A717" s="1"/>
  <c r="B716"/>
  <c r="J716"/>
  <c r="K716"/>
  <c r="L716"/>
  <c r="D717" l="1"/>
  <c r="F717"/>
  <c r="I717"/>
  <c r="A718" s="1"/>
  <c r="C717"/>
  <c r="E717"/>
  <c r="H717"/>
  <c r="B717"/>
  <c r="K717"/>
  <c r="J717"/>
  <c r="L717"/>
  <c r="G994" i="2"/>
  <c r="A995" s="1"/>
  <c r="D994"/>
  <c r="F994"/>
  <c r="C994"/>
  <c r="B994"/>
  <c r="E994"/>
  <c r="D995" l="1"/>
  <c r="G995"/>
  <c r="A996" s="1"/>
  <c r="F995"/>
  <c r="B995"/>
  <c r="E995"/>
  <c r="C995"/>
  <c r="C718" i="1"/>
  <c r="E718"/>
  <c r="H718"/>
  <c r="D718"/>
  <c r="F718"/>
  <c r="I718"/>
  <c r="A719" s="1"/>
  <c r="B718"/>
  <c r="J718"/>
  <c r="K718"/>
  <c r="L718"/>
  <c r="D719" l="1"/>
  <c r="F719"/>
  <c r="I719"/>
  <c r="A720" s="1"/>
  <c r="C719"/>
  <c r="E719"/>
  <c r="H719"/>
  <c r="B719"/>
  <c r="K719"/>
  <c r="J719"/>
  <c r="L719"/>
  <c r="G996" i="2"/>
  <c r="A997" s="1"/>
  <c r="D996"/>
  <c r="F996"/>
  <c r="C996"/>
  <c r="B996"/>
  <c r="E996"/>
  <c r="D997" l="1"/>
  <c r="G997"/>
  <c r="A998" s="1"/>
  <c r="F997"/>
  <c r="B997"/>
  <c r="E997"/>
  <c r="C997"/>
  <c r="C720" i="1"/>
  <c r="E720"/>
  <c r="H720"/>
  <c r="D720"/>
  <c r="F720"/>
  <c r="I720"/>
  <c r="A721" s="1"/>
  <c r="B720"/>
  <c r="J720"/>
  <c r="K720"/>
  <c r="L720"/>
  <c r="D721" l="1"/>
  <c r="F721"/>
  <c r="I721"/>
  <c r="A722" s="1"/>
  <c r="C721"/>
  <c r="E721"/>
  <c r="H721"/>
  <c r="B721"/>
  <c r="K721"/>
  <c r="J721"/>
  <c r="L721"/>
  <c r="G998" i="2"/>
  <c r="A999" s="1"/>
  <c r="D998"/>
  <c r="F998"/>
  <c r="C998"/>
  <c r="B998"/>
  <c r="E998"/>
  <c r="D999" l="1"/>
  <c r="G999"/>
  <c r="A1000" s="1"/>
  <c r="F999"/>
  <c r="B999"/>
  <c r="E999"/>
  <c r="C999"/>
  <c r="C722" i="1"/>
  <c r="E722"/>
  <c r="H722"/>
  <c r="D722"/>
  <c r="F722"/>
  <c r="I722"/>
  <c r="A723" s="1"/>
  <c r="B722"/>
  <c r="J722"/>
  <c r="K722"/>
  <c r="L722"/>
  <c r="D723" l="1"/>
  <c r="F723"/>
  <c r="I723"/>
  <c r="A724" s="1"/>
  <c r="C723"/>
  <c r="E723"/>
  <c r="H723"/>
  <c r="B723"/>
  <c r="K723"/>
  <c r="J723"/>
  <c r="L723"/>
  <c r="G1000" i="2"/>
  <c r="A1001" s="1"/>
  <c r="D1000"/>
  <c r="F1000"/>
  <c r="C1000"/>
  <c r="B1000"/>
  <c r="E1000"/>
  <c r="D1001" l="1"/>
  <c r="G1001"/>
  <c r="A1002" s="1"/>
  <c r="F1001"/>
  <c r="B1001"/>
  <c r="E1001"/>
  <c r="C1001"/>
  <c r="C724" i="1"/>
  <c r="E724"/>
  <c r="H724"/>
  <c r="D724"/>
  <c r="F724"/>
  <c r="I724"/>
  <c r="A725" s="1"/>
  <c r="B724"/>
  <c r="J724"/>
  <c r="K724"/>
  <c r="L724"/>
  <c r="D725" l="1"/>
  <c r="F725"/>
  <c r="I725"/>
  <c r="A726" s="1"/>
  <c r="C725"/>
  <c r="E725"/>
  <c r="H725"/>
  <c r="B725"/>
  <c r="K725"/>
  <c r="J725"/>
  <c r="L725"/>
  <c r="G1002" i="2"/>
  <c r="A1003" s="1"/>
  <c r="D1002"/>
  <c r="F1002"/>
  <c r="C1002"/>
  <c r="B1002"/>
  <c r="E1002"/>
  <c r="D1003" l="1"/>
  <c r="G1003"/>
  <c r="A1004" s="1"/>
  <c r="F1003"/>
  <c r="B1003"/>
  <c r="E1003"/>
  <c r="C1003"/>
  <c r="C726" i="1"/>
  <c r="E726"/>
  <c r="H726"/>
  <c r="D726"/>
  <c r="F726"/>
  <c r="I726"/>
  <c r="A727" s="1"/>
  <c r="B726"/>
  <c r="J726"/>
  <c r="K726"/>
  <c r="L726"/>
  <c r="D727" l="1"/>
  <c r="F727"/>
  <c r="I727"/>
  <c r="A728" s="1"/>
  <c r="C727"/>
  <c r="E727"/>
  <c r="H727"/>
  <c r="B727"/>
  <c r="K727"/>
  <c r="J727"/>
  <c r="L727"/>
  <c r="G1004" i="2"/>
  <c r="A1005" s="1"/>
  <c r="D1004"/>
  <c r="F1004"/>
  <c r="C1004"/>
  <c r="B1004"/>
  <c r="E1004"/>
  <c r="D1005" l="1"/>
  <c r="G1005"/>
  <c r="A1006" s="1"/>
  <c r="F1005"/>
  <c r="B1005"/>
  <c r="E1005"/>
  <c r="C1005"/>
  <c r="C728" i="1"/>
  <c r="E728"/>
  <c r="H728"/>
  <c r="D728"/>
  <c r="F728"/>
  <c r="I728"/>
  <c r="A729" s="1"/>
  <c r="B728"/>
  <c r="J728"/>
  <c r="K728"/>
  <c r="L728"/>
  <c r="D729" l="1"/>
  <c r="F729"/>
  <c r="I729"/>
  <c r="A730" s="1"/>
  <c r="C729"/>
  <c r="E729"/>
  <c r="H729"/>
  <c r="B729"/>
  <c r="K729"/>
  <c r="J729"/>
  <c r="L729"/>
  <c r="G1006" i="2"/>
  <c r="A1007" s="1"/>
  <c r="D1006"/>
  <c r="F1006"/>
  <c r="C1006"/>
  <c r="B1006"/>
  <c r="E1006"/>
  <c r="D1007" l="1"/>
  <c r="G1007"/>
  <c r="A1008" s="1"/>
  <c r="F1007"/>
  <c r="B1007"/>
  <c r="E1007"/>
  <c r="C1007"/>
  <c r="C730" i="1"/>
  <c r="E730"/>
  <c r="H730"/>
  <c r="D730"/>
  <c r="F730"/>
  <c r="I730"/>
  <c r="A731" s="1"/>
  <c r="B730"/>
  <c r="J730"/>
  <c r="K730"/>
  <c r="L730"/>
  <c r="D731" l="1"/>
  <c r="F731"/>
  <c r="I731"/>
  <c r="A732" s="1"/>
  <c r="C731"/>
  <c r="E731"/>
  <c r="H731"/>
  <c r="B731"/>
  <c r="K731"/>
  <c r="J731"/>
  <c r="L731"/>
  <c r="G1008" i="2"/>
  <c r="A1009" s="1"/>
  <c r="D1008"/>
  <c r="F1008"/>
  <c r="C1008"/>
  <c r="B1008"/>
  <c r="E1008"/>
  <c r="D1009" l="1"/>
  <c r="G1009"/>
  <c r="A1010" s="1"/>
  <c r="F1009"/>
  <c r="B1009"/>
  <c r="E1009"/>
  <c r="C1009"/>
  <c r="C732" i="1"/>
  <c r="E732"/>
  <c r="H732"/>
  <c r="D732"/>
  <c r="F732"/>
  <c r="I732"/>
  <c r="A733" s="1"/>
  <c r="B732"/>
  <c r="J732"/>
  <c r="K732"/>
  <c r="L732"/>
  <c r="D733" l="1"/>
  <c r="F733"/>
  <c r="I733"/>
  <c r="A734" s="1"/>
  <c r="C733"/>
  <c r="E733"/>
  <c r="H733"/>
  <c r="B733"/>
  <c r="K733"/>
  <c r="J733"/>
  <c r="L733"/>
  <c r="G1010" i="2"/>
  <c r="A1011" s="1"/>
  <c r="D1010"/>
  <c r="F1010"/>
  <c r="C1010"/>
  <c r="B1010"/>
  <c r="E1010"/>
  <c r="D1011" l="1"/>
  <c r="G1011"/>
  <c r="A1012" s="1"/>
  <c r="F1011"/>
  <c r="B1011"/>
  <c r="E1011"/>
  <c r="C1011"/>
  <c r="C734" i="1"/>
  <c r="E734"/>
  <c r="H734"/>
  <c r="D734"/>
  <c r="F734"/>
  <c r="I734"/>
  <c r="A735" s="1"/>
  <c r="B734"/>
  <c r="J734"/>
  <c r="K734"/>
  <c r="L734"/>
  <c r="D735" l="1"/>
  <c r="F735"/>
  <c r="I735"/>
  <c r="A736" s="1"/>
  <c r="C735"/>
  <c r="E735"/>
  <c r="H735"/>
  <c r="B735"/>
  <c r="K735"/>
  <c r="J735"/>
  <c r="L735"/>
  <c r="G1012" i="2"/>
  <c r="A1013" s="1"/>
  <c r="D1012"/>
  <c r="F1012"/>
  <c r="C1012"/>
  <c r="B1012"/>
  <c r="E1012"/>
  <c r="D1013" l="1"/>
  <c r="G1013"/>
  <c r="A1014" s="1"/>
  <c r="F1013"/>
  <c r="B1013"/>
  <c r="E1013"/>
  <c r="C1013"/>
  <c r="C736" i="1"/>
  <c r="E736"/>
  <c r="H736"/>
  <c r="D736"/>
  <c r="F736"/>
  <c r="I736"/>
  <c r="A737" s="1"/>
  <c r="B736"/>
  <c r="J736"/>
  <c r="K736"/>
  <c r="L736"/>
  <c r="D737" l="1"/>
  <c r="F737"/>
  <c r="I737"/>
  <c r="A738" s="1"/>
  <c r="C737"/>
  <c r="E737"/>
  <c r="H737"/>
  <c r="B737"/>
  <c r="K737"/>
  <c r="J737"/>
  <c r="L737"/>
  <c r="G1014" i="2"/>
  <c r="A1015" s="1"/>
  <c r="D1014"/>
  <c r="F1014"/>
  <c r="C1014"/>
  <c r="B1014"/>
  <c r="E1014"/>
  <c r="D1015" l="1"/>
  <c r="G1015"/>
  <c r="A1016" s="1"/>
  <c r="F1015"/>
  <c r="B1015"/>
  <c r="E1015"/>
  <c r="C1015"/>
  <c r="C738" i="1"/>
  <c r="E738"/>
  <c r="H738"/>
  <c r="D738"/>
  <c r="F738"/>
  <c r="I738"/>
  <c r="A739" s="1"/>
  <c r="B738"/>
  <c r="J738"/>
  <c r="K738"/>
  <c r="L738"/>
  <c r="D739" l="1"/>
  <c r="F739"/>
  <c r="I739"/>
  <c r="A740" s="1"/>
  <c r="C739"/>
  <c r="E739"/>
  <c r="H739"/>
  <c r="B739"/>
  <c r="K739"/>
  <c r="J739"/>
  <c r="L739"/>
  <c r="G1016" i="2"/>
  <c r="A1017" s="1"/>
  <c r="D1016"/>
  <c r="F1016"/>
  <c r="C1016"/>
  <c r="B1016"/>
  <c r="E1016"/>
  <c r="D1017" l="1"/>
  <c r="G1017"/>
  <c r="A1018" s="1"/>
  <c r="F1017"/>
  <c r="B1017"/>
  <c r="E1017"/>
  <c r="C1017"/>
  <c r="C740" i="1"/>
  <c r="E740"/>
  <c r="H740"/>
  <c r="D740"/>
  <c r="F740"/>
  <c r="I740"/>
  <c r="A741" s="1"/>
  <c r="B740"/>
  <c r="J740"/>
  <c r="K740"/>
  <c r="L740"/>
  <c r="D741" l="1"/>
  <c r="F741"/>
  <c r="I741"/>
  <c r="A742" s="1"/>
  <c r="C741"/>
  <c r="E741"/>
  <c r="H741"/>
  <c r="B741"/>
  <c r="K741"/>
  <c r="J741"/>
  <c r="L741"/>
  <c r="G1018" i="2"/>
  <c r="A1019" s="1"/>
  <c r="D1018"/>
  <c r="F1018"/>
  <c r="C1018"/>
  <c r="B1018"/>
  <c r="E1018"/>
  <c r="D1019" l="1"/>
  <c r="G1019"/>
  <c r="A1020" s="1"/>
  <c r="F1019"/>
  <c r="B1019"/>
  <c r="E1019"/>
  <c r="C1019"/>
  <c r="C742" i="1"/>
  <c r="E742"/>
  <c r="H742"/>
  <c r="D742"/>
  <c r="F742"/>
  <c r="I742"/>
  <c r="A743" s="1"/>
  <c r="B742"/>
  <c r="J742"/>
  <c r="K742"/>
  <c r="L742"/>
  <c r="D743" l="1"/>
  <c r="F743"/>
  <c r="I743"/>
  <c r="A744" s="1"/>
  <c r="C743"/>
  <c r="E743"/>
  <c r="H743"/>
  <c r="B743"/>
  <c r="K743"/>
  <c r="J743"/>
  <c r="L743"/>
  <c r="G1020" i="2"/>
  <c r="A1021" s="1"/>
  <c r="D1020"/>
  <c r="F1020"/>
  <c r="C1020"/>
  <c r="B1020"/>
  <c r="E1020"/>
  <c r="D1021" l="1"/>
  <c r="G1021"/>
  <c r="A1022" s="1"/>
  <c r="F1021"/>
  <c r="B1021"/>
  <c r="E1021"/>
  <c r="C1021"/>
  <c r="C744" i="1"/>
  <c r="E744"/>
  <c r="H744"/>
  <c r="D744"/>
  <c r="F744"/>
  <c r="I744"/>
  <c r="A745" s="1"/>
  <c r="B744"/>
  <c r="J744"/>
  <c r="K744"/>
  <c r="L744"/>
  <c r="D745" l="1"/>
  <c r="F745"/>
  <c r="I745"/>
  <c r="A746" s="1"/>
  <c r="C745"/>
  <c r="E745"/>
  <c r="H745"/>
  <c r="B745"/>
  <c r="K745"/>
  <c r="J745"/>
  <c r="L745"/>
  <c r="G1022" i="2"/>
  <c r="A1023" s="1"/>
  <c r="D1022"/>
  <c r="F1022"/>
  <c r="C1022"/>
  <c r="B1022"/>
  <c r="E1022"/>
  <c r="D1023" l="1"/>
  <c r="G1023"/>
  <c r="A1024" s="1"/>
  <c r="F1023"/>
  <c r="B1023"/>
  <c r="E1023"/>
  <c r="C1023"/>
  <c r="C746" i="1"/>
  <c r="E746"/>
  <c r="H746"/>
  <c r="D746"/>
  <c r="F746"/>
  <c r="I746"/>
  <c r="A747" s="1"/>
  <c r="B746"/>
  <c r="J746"/>
  <c r="K746"/>
  <c r="L746"/>
  <c r="D747" l="1"/>
  <c r="F747"/>
  <c r="I747"/>
  <c r="A748" s="1"/>
  <c r="C747"/>
  <c r="E747"/>
  <c r="H747"/>
  <c r="B747"/>
  <c r="K747"/>
  <c r="J747"/>
  <c r="L747"/>
  <c r="G1024" i="2"/>
  <c r="A1025" s="1"/>
  <c r="D1024"/>
  <c r="F1024"/>
  <c r="C1024"/>
  <c r="B1024"/>
  <c r="E1024"/>
  <c r="D1025" l="1"/>
  <c r="G1025"/>
  <c r="A1026" s="1"/>
  <c r="F1025"/>
  <c r="B1025"/>
  <c r="E1025"/>
  <c r="C1025"/>
  <c r="C748" i="1"/>
  <c r="E748"/>
  <c r="H748"/>
  <c r="D748"/>
  <c r="F748"/>
  <c r="I748"/>
  <c r="A749" s="1"/>
  <c r="B748"/>
  <c r="J748"/>
  <c r="K748"/>
  <c r="L748"/>
  <c r="D749" l="1"/>
  <c r="F749"/>
  <c r="I749"/>
  <c r="A750" s="1"/>
  <c r="C749"/>
  <c r="E749"/>
  <c r="H749"/>
  <c r="B749"/>
  <c r="K749"/>
  <c r="J749"/>
  <c r="L749"/>
  <c r="G1026" i="2"/>
  <c r="A1027" s="1"/>
  <c r="D1026"/>
  <c r="F1026"/>
  <c r="C1026"/>
  <c r="B1026"/>
  <c r="E1026"/>
  <c r="D1027" l="1"/>
  <c r="G1027"/>
  <c r="A1028" s="1"/>
  <c r="F1027"/>
  <c r="B1027"/>
  <c r="E1027"/>
  <c r="C1027"/>
  <c r="C750" i="1"/>
  <c r="E750"/>
  <c r="H750"/>
  <c r="D750"/>
  <c r="F750"/>
  <c r="I750"/>
  <c r="A751" s="1"/>
  <c r="B750"/>
  <c r="J750"/>
  <c r="K750"/>
  <c r="L750"/>
  <c r="D751" l="1"/>
  <c r="F751"/>
  <c r="I751"/>
  <c r="A752" s="1"/>
  <c r="C751"/>
  <c r="E751"/>
  <c r="H751"/>
  <c r="B751"/>
  <c r="K751"/>
  <c r="J751"/>
  <c r="L751"/>
  <c r="G1028" i="2"/>
  <c r="A1029" s="1"/>
  <c r="D1028"/>
  <c r="F1028"/>
  <c r="C1028"/>
  <c r="B1028"/>
  <c r="E1028"/>
  <c r="D1029" l="1"/>
  <c r="G1029"/>
  <c r="A1030" s="1"/>
  <c r="F1029"/>
  <c r="B1029"/>
  <c r="E1029"/>
  <c r="C1029"/>
  <c r="C752" i="1"/>
  <c r="E752"/>
  <c r="H752"/>
  <c r="D752"/>
  <c r="F752"/>
  <c r="I752"/>
  <c r="A753" s="1"/>
  <c r="B752"/>
  <c r="J752"/>
  <c r="K752"/>
  <c r="L752"/>
  <c r="D753" l="1"/>
  <c r="F753"/>
  <c r="I753"/>
  <c r="A754" s="1"/>
  <c r="C753"/>
  <c r="E753"/>
  <c r="H753"/>
  <c r="B753"/>
  <c r="K753"/>
  <c r="J753"/>
  <c r="L753"/>
  <c r="G1030" i="2"/>
  <c r="A1031" s="1"/>
  <c r="D1030"/>
  <c r="F1030"/>
  <c r="C1030"/>
  <c r="B1030"/>
  <c r="E1030"/>
  <c r="D1031" l="1"/>
  <c r="G1031"/>
  <c r="A1032" s="1"/>
  <c r="F1031"/>
  <c r="B1031"/>
  <c r="E1031"/>
  <c r="C1031"/>
  <c r="C754" i="1"/>
  <c r="E754"/>
  <c r="H754"/>
  <c r="D754"/>
  <c r="F754"/>
  <c r="I754"/>
  <c r="A755" s="1"/>
  <c r="B754"/>
  <c r="J754"/>
  <c r="K754"/>
  <c r="L754"/>
  <c r="D755" l="1"/>
  <c r="F755"/>
  <c r="I755"/>
  <c r="A756" s="1"/>
  <c r="C755"/>
  <c r="E755"/>
  <c r="H755"/>
  <c r="B755"/>
  <c r="K755"/>
  <c r="J755"/>
  <c r="L755"/>
  <c r="G1032" i="2"/>
  <c r="A1033" s="1"/>
  <c r="D1032"/>
  <c r="F1032"/>
  <c r="C1032"/>
  <c r="B1032"/>
  <c r="E1032"/>
  <c r="D1033" l="1"/>
  <c r="G1033"/>
  <c r="A1034" s="1"/>
  <c r="F1033"/>
  <c r="B1033"/>
  <c r="E1033"/>
  <c r="C1033"/>
  <c r="C756" i="1"/>
  <c r="E756"/>
  <c r="H756"/>
  <c r="D756"/>
  <c r="F756"/>
  <c r="I756"/>
  <c r="A757" s="1"/>
  <c r="B756"/>
  <c r="J756"/>
  <c r="K756"/>
  <c r="L756"/>
  <c r="D757" l="1"/>
  <c r="F757"/>
  <c r="I757"/>
  <c r="A758" s="1"/>
  <c r="C757"/>
  <c r="E757"/>
  <c r="H757"/>
  <c r="B757"/>
  <c r="K757"/>
  <c r="J757"/>
  <c r="L757"/>
  <c r="G1034" i="2"/>
  <c r="A1035" s="1"/>
  <c r="D1034"/>
  <c r="F1034"/>
  <c r="C1034"/>
  <c r="B1034"/>
  <c r="E1034"/>
  <c r="D1035" l="1"/>
  <c r="G1035"/>
  <c r="A1036" s="1"/>
  <c r="F1035"/>
  <c r="B1035"/>
  <c r="E1035"/>
  <c r="C1035"/>
  <c r="C758" i="1"/>
  <c r="E758"/>
  <c r="H758"/>
  <c r="D758"/>
  <c r="F758"/>
  <c r="I758"/>
  <c r="A759" s="1"/>
  <c r="B758"/>
  <c r="J758"/>
  <c r="K758"/>
  <c r="L758"/>
  <c r="D759" l="1"/>
  <c r="F759"/>
  <c r="I759"/>
  <c r="A760" s="1"/>
  <c r="C759"/>
  <c r="E759"/>
  <c r="H759"/>
  <c r="B759"/>
  <c r="K759"/>
  <c r="J759"/>
  <c r="L759"/>
  <c r="G1036" i="2"/>
  <c r="A1037" s="1"/>
  <c r="D1036"/>
  <c r="F1036"/>
  <c r="C1036"/>
  <c r="B1036"/>
  <c r="E1036"/>
  <c r="D1037" l="1"/>
  <c r="G1037"/>
  <c r="A1038" s="1"/>
  <c r="F1037"/>
  <c r="B1037"/>
  <c r="E1037"/>
  <c r="C1037"/>
  <c r="C760" i="1"/>
  <c r="E760"/>
  <c r="H760"/>
  <c r="D760"/>
  <c r="F760"/>
  <c r="I760"/>
  <c r="A761" s="1"/>
  <c r="B760"/>
  <c r="J760"/>
  <c r="K760"/>
  <c r="L760"/>
  <c r="D761" l="1"/>
  <c r="F761"/>
  <c r="I761"/>
  <c r="A762" s="1"/>
  <c r="C761"/>
  <c r="E761"/>
  <c r="H761"/>
  <c r="B761"/>
  <c r="K761"/>
  <c r="J761"/>
  <c r="L761"/>
  <c r="G1038" i="2"/>
  <c r="A1039" s="1"/>
  <c r="D1038"/>
  <c r="F1038"/>
  <c r="C1038"/>
  <c r="B1038"/>
  <c r="E1038"/>
  <c r="D1039" l="1"/>
  <c r="G1039"/>
  <c r="A1040" s="1"/>
  <c r="F1039"/>
  <c r="B1039"/>
  <c r="E1039"/>
  <c r="C1039"/>
  <c r="C762" i="1"/>
  <c r="E762"/>
  <c r="H762"/>
  <c r="D762"/>
  <c r="F762"/>
  <c r="I762"/>
  <c r="A763" s="1"/>
  <c r="B762"/>
  <c r="J762"/>
  <c r="K762"/>
  <c r="L762"/>
  <c r="D763" l="1"/>
  <c r="F763"/>
  <c r="I763"/>
  <c r="A764" s="1"/>
  <c r="C763"/>
  <c r="E763"/>
  <c r="H763"/>
  <c r="B763"/>
  <c r="K763"/>
  <c r="J763"/>
  <c r="L763"/>
  <c r="G1040" i="2"/>
  <c r="A1041" s="1"/>
  <c r="D1040"/>
  <c r="F1040"/>
  <c r="C1040"/>
  <c r="B1040"/>
  <c r="E1040"/>
  <c r="D1041" l="1"/>
  <c r="G1041"/>
  <c r="A1042" s="1"/>
  <c r="F1041"/>
  <c r="B1041"/>
  <c r="E1041"/>
  <c r="C1041"/>
  <c r="C764" i="1"/>
  <c r="E764"/>
  <c r="H764"/>
  <c r="D764"/>
  <c r="F764"/>
  <c r="I764"/>
  <c r="A765" s="1"/>
  <c r="B764"/>
  <c r="J764"/>
  <c r="K764"/>
  <c r="L764"/>
  <c r="D765" l="1"/>
  <c r="F765"/>
  <c r="I765"/>
  <c r="A766" s="1"/>
  <c r="C765"/>
  <c r="E765"/>
  <c r="H765"/>
  <c r="B765"/>
  <c r="K765"/>
  <c r="J765"/>
  <c r="L765"/>
  <c r="G1042" i="2"/>
  <c r="A1043" s="1"/>
  <c r="D1042"/>
  <c r="F1042"/>
  <c r="C1042"/>
  <c r="B1042"/>
  <c r="E1042"/>
  <c r="D1043" l="1"/>
  <c r="G1043"/>
  <c r="A1044" s="1"/>
  <c r="F1043"/>
  <c r="B1043"/>
  <c r="E1043"/>
  <c r="C1043"/>
  <c r="C766" i="1"/>
  <c r="E766"/>
  <c r="H766"/>
  <c r="D766"/>
  <c r="F766"/>
  <c r="I766"/>
  <c r="A767" s="1"/>
  <c r="B766"/>
  <c r="J766"/>
  <c r="K766"/>
  <c r="L766"/>
  <c r="C767" l="1"/>
  <c r="E767"/>
  <c r="D767"/>
  <c r="H767"/>
  <c r="F767"/>
  <c r="I767"/>
  <c r="A768" s="1"/>
  <c r="B767"/>
  <c r="K767"/>
  <c r="J767"/>
  <c r="L767"/>
  <c r="G1044" i="2"/>
  <c r="A1045" s="1"/>
  <c r="D1044"/>
  <c r="F1044"/>
  <c r="C1044"/>
  <c r="B1044"/>
  <c r="E1044"/>
  <c r="D1045" l="1"/>
  <c r="G1045"/>
  <c r="A1046" s="1"/>
  <c r="F1045"/>
  <c r="B1045"/>
  <c r="E1045"/>
  <c r="C1045"/>
  <c r="D768" i="1"/>
  <c r="F768"/>
  <c r="I768"/>
  <c r="A769" s="1"/>
  <c r="C768"/>
  <c r="E768"/>
  <c r="H768"/>
  <c r="B768"/>
  <c r="J768"/>
  <c r="K768"/>
  <c r="L768"/>
  <c r="C769" l="1"/>
  <c r="E769"/>
  <c r="H769"/>
  <c r="D769"/>
  <c r="F769"/>
  <c r="I769"/>
  <c r="A770" s="1"/>
  <c r="B769"/>
  <c r="K769"/>
  <c r="J769"/>
  <c r="L769"/>
  <c r="G1046" i="2"/>
  <c r="A1047" s="1"/>
  <c r="D1046"/>
  <c r="F1046"/>
  <c r="C1046"/>
  <c r="B1046"/>
  <c r="E1046"/>
  <c r="D1047" l="1"/>
  <c r="G1047"/>
  <c r="A1048" s="1"/>
  <c r="F1047"/>
  <c r="B1047"/>
  <c r="E1047"/>
  <c r="C1047"/>
  <c r="D770" i="1"/>
  <c r="F770"/>
  <c r="I770"/>
  <c r="A771" s="1"/>
  <c r="C770"/>
  <c r="E770"/>
  <c r="H770"/>
  <c r="B770"/>
  <c r="J770"/>
  <c r="K770"/>
  <c r="L770"/>
  <c r="C771" l="1"/>
  <c r="E771"/>
  <c r="H771"/>
  <c r="D771"/>
  <c r="F771"/>
  <c r="I771"/>
  <c r="A772" s="1"/>
  <c r="B771"/>
  <c r="K771"/>
  <c r="J771"/>
  <c r="L771"/>
  <c r="G1048" i="2"/>
  <c r="A1049" s="1"/>
  <c r="D1048"/>
  <c r="F1048"/>
  <c r="C1048"/>
  <c r="B1048"/>
  <c r="E1048"/>
  <c r="D1049" l="1"/>
  <c r="G1049"/>
  <c r="A1050" s="1"/>
  <c r="F1049"/>
  <c r="B1049"/>
  <c r="E1049"/>
  <c r="C1049"/>
  <c r="D772" i="1"/>
  <c r="F772"/>
  <c r="I772"/>
  <c r="A773" s="1"/>
  <c r="C772"/>
  <c r="E772"/>
  <c r="H772"/>
  <c r="B772"/>
  <c r="J772"/>
  <c r="K772"/>
  <c r="L772"/>
  <c r="C773" l="1"/>
  <c r="E773"/>
  <c r="H773"/>
  <c r="D773"/>
  <c r="F773"/>
  <c r="I773"/>
  <c r="A774" s="1"/>
  <c r="B773"/>
  <c r="K773"/>
  <c r="J773"/>
  <c r="L773"/>
  <c r="G1050" i="2"/>
  <c r="A1051" s="1"/>
  <c r="D1050"/>
  <c r="F1050"/>
  <c r="C1050"/>
  <c r="B1050"/>
  <c r="E1050"/>
  <c r="D1051" l="1"/>
  <c r="G1051"/>
  <c r="A1052" s="1"/>
  <c r="F1051"/>
  <c r="B1051"/>
  <c r="E1051"/>
  <c r="C1051"/>
  <c r="D774" i="1"/>
  <c r="F774"/>
  <c r="I774"/>
  <c r="A775" s="1"/>
  <c r="C774"/>
  <c r="E774"/>
  <c r="H774"/>
  <c r="B774"/>
  <c r="J774"/>
  <c r="K774"/>
  <c r="L774"/>
  <c r="C775" l="1"/>
  <c r="E775"/>
  <c r="H775"/>
  <c r="D775"/>
  <c r="F775"/>
  <c r="I775"/>
  <c r="A776" s="1"/>
  <c r="B775"/>
  <c r="K775"/>
  <c r="J775"/>
  <c r="L775"/>
  <c r="G1052" i="2"/>
  <c r="A1053" s="1"/>
  <c r="D1052"/>
  <c r="F1052"/>
  <c r="C1052"/>
  <c r="B1052"/>
  <c r="E1052"/>
  <c r="D1053" l="1"/>
  <c r="G1053"/>
  <c r="A1054" s="1"/>
  <c r="F1053"/>
  <c r="B1053"/>
  <c r="E1053"/>
  <c r="C1053"/>
  <c r="D776" i="1"/>
  <c r="F776"/>
  <c r="I776"/>
  <c r="A777" s="1"/>
  <c r="C776"/>
  <c r="E776"/>
  <c r="H776"/>
  <c r="B776"/>
  <c r="J776"/>
  <c r="K776"/>
  <c r="L776"/>
  <c r="C777" l="1"/>
  <c r="E777"/>
  <c r="H777"/>
  <c r="D777"/>
  <c r="F777"/>
  <c r="I777"/>
  <c r="A778" s="1"/>
  <c r="B777"/>
  <c r="K777"/>
  <c r="J777"/>
  <c r="L777"/>
  <c r="G1054" i="2"/>
  <c r="A1055" s="1"/>
  <c r="D1054"/>
  <c r="F1054"/>
  <c r="C1054"/>
  <c r="B1054"/>
  <c r="E1054"/>
  <c r="D1055" l="1"/>
  <c r="G1055"/>
  <c r="A1056" s="1"/>
  <c r="F1055"/>
  <c r="B1055"/>
  <c r="E1055"/>
  <c r="C1055"/>
  <c r="D778" i="1"/>
  <c r="F778"/>
  <c r="I778"/>
  <c r="A779" s="1"/>
  <c r="C778"/>
  <c r="E778"/>
  <c r="H778"/>
  <c r="B778"/>
  <c r="J778"/>
  <c r="K778"/>
  <c r="L778"/>
  <c r="C779" l="1"/>
  <c r="E779"/>
  <c r="H779"/>
  <c r="D779"/>
  <c r="F779"/>
  <c r="I779"/>
  <c r="A780" s="1"/>
  <c r="B779"/>
  <c r="K779"/>
  <c r="J779"/>
  <c r="L779"/>
  <c r="G1056" i="2"/>
  <c r="A1057" s="1"/>
  <c r="D1056"/>
  <c r="F1056"/>
  <c r="C1056"/>
  <c r="B1056"/>
  <c r="E1056"/>
  <c r="D1057" l="1"/>
  <c r="G1057"/>
  <c r="A1058" s="1"/>
  <c r="F1057"/>
  <c r="B1057"/>
  <c r="E1057"/>
  <c r="C1057"/>
  <c r="D780" i="1"/>
  <c r="F780"/>
  <c r="I780"/>
  <c r="A781" s="1"/>
  <c r="C780"/>
  <c r="E780"/>
  <c r="H780"/>
  <c r="B780"/>
  <c r="J780"/>
  <c r="K780"/>
  <c r="L780"/>
  <c r="C781" l="1"/>
  <c r="E781"/>
  <c r="H781"/>
  <c r="D781"/>
  <c r="F781"/>
  <c r="I781"/>
  <c r="A782" s="1"/>
  <c r="B781"/>
  <c r="K781"/>
  <c r="J781"/>
  <c r="L781"/>
  <c r="G1058" i="2"/>
  <c r="A1059" s="1"/>
  <c r="D1058"/>
  <c r="F1058"/>
  <c r="C1058"/>
  <c r="B1058"/>
  <c r="E1058"/>
  <c r="D1059" l="1"/>
  <c r="G1059"/>
  <c r="A1060" s="1"/>
  <c r="F1059"/>
  <c r="B1059"/>
  <c r="E1059"/>
  <c r="C1059"/>
  <c r="D782" i="1"/>
  <c r="F782"/>
  <c r="I782"/>
  <c r="A783" s="1"/>
  <c r="C782"/>
  <c r="E782"/>
  <c r="H782"/>
  <c r="B782"/>
  <c r="J782"/>
  <c r="K782"/>
  <c r="L782"/>
  <c r="C783" l="1"/>
  <c r="E783"/>
  <c r="H783"/>
  <c r="D783"/>
  <c r="F783"/>
  <c r="I783"/>
  <c r="A784" s="1"/>
  <c r="B783"/>
  <c r="K783"/>
  <c r="J783"/>
  <c r="L783"/>
  <c r="G1060" i="2"/>
  <c r="A1061" s="1"/>
  <c r="D1060"/>
  <c r="F1060"/>
  <c r="C1060"/>
  <c r="B1060"/>
  <c r="E1060"/>
  <c r="D1061" l="1"/>
  <c r="G1061"/>
  <c r="A1062" s="1"/>
  <c r="F1061"/>
  <c r="B1061"/>
  <c r="E1061"/>
  <c r="C1061"/>
  <c r="D784" i="1"/>
  <c r="F784"/>
  <c r="I784"/>
  <c r="A785" s="1"/>
  <c r="C784"/>
  <c r="E784"/>
  <c r="H784"/>
  <c r="B784"/>
  <c r="J784"/>
  <c r="K784"/>
  <c r="L784"/>
  <c r="C785" l="1"/>
  <c r="E785"/>
  <c r="H785"/>
  <c r="D785"/>
  <c r="F785"/>
  <c r="I785"/>
  <c r="A786" s="1"/>
  <c r="B785"/>
  <c r="K785"/>
  <c r="J785"/>
  <c r="L785"/>
  <c r="G1062" i="2"/>
  <c r="A1063" s="1"/>
  <c r="D1062"/>
  <c r="F1062"/>
  <c r="C1062"/>
  <c r="B1062"/>
  <c r="E1062"/>
  <c r="D1063" l="1"/>
  <c r="G1063"/>
  <c r="A1064" s="1"/>
  <c r="F1063"/>
  <c r="B1063"/>
  <c r="E1063"/>
  <c r="C1063"/>
  <c r="D786" i="1"/>
  <c r="F786"/>
  <c r="I786"/>
  <c r="A787" s="1"/>
  <c r="C786"/>
  <c r="E786"/>
  <c r="H786"/>
  <c r="B786"/>
  <c r="J786"/>
  <c r="K786"/>
  <c r="L786"/>
  <c r="C787" l="1"/>
  <c r="E787"/>
  <c r="H787"/>
  <c r="D787"/>
  <c r="F787"/>
  <c r="I787"/>
  <c r="A788" s="1"/>
  <c r="B787"/>
  <c r="K787"/>
  <c r="J787"/>
  <c r="L787"/>
  <c r="G1064" i="2"/>
  <c r="A1065" s="1"/>
  <c r="D1064"/>
  <c r="F1064"/>
  <c r="C1064"/>
  <c r="B1064"/>
  <c r="E1064"/>
  <c r="D1065" l="1"/>
  <c r="G1065"/>
  <c r="A1066" s="1"/>
  <c r="F1065"/>
  <c r="B1065"/>
  <c r="E1065"/>
  <c r="C1065"/>
  <c r="D788" i="1"/>
  <c r="F788"/>
  <c r="I788"/>
  <c r="A789" s="1"/>
  <c r="C788"/>
  <c r="E788"/>
  <c r="H788"/>
  <c r="B788"/>
  <c r="J788"/>
  <c r="K788"/>
  <c r="L788"/>
  <c r="C789" l="1"/>
  <c r="E789"/>
  <c r="H789"/>
  <c r="D789"/>
  <c r="F789"/>
  <c r="I789"/>
  <c r="A790" s="1"/>
  <c r="B789"/>
  <c r="K789"/>
  <c r="J789"/>
  <c r="L789"/>
  <c r="G1066" i="2"/>
  <c r="A1067" s="1"/>
  <c r="D1066"/>
  <c r="F1066"/>
  <c r="C1066"/>
  <c r="B1066"/>
  <c r="E1066"/>
  <c r="D1067" l="1"/>
  <c r="G1067"/>
  <c r="A1068" s="1"/>
  <c r="F1067"/>
  <c r="B1067"/>
  <c r="E1067"/>
  <c r="C1067"/>
  <c r="D790" i="1"/>
  <c r="F790"/>
  <c r="I790"/>
  <c r="A791" s="1"/>
  <c r="C790"/>
  <c r="E790"/>
  <c r="H790"/>
  <c r="B790"/>
  <c r="J790"/>
  <c r="K790"/>
  <c r="L790"/>
  <c r="C791" l="1"/>
  <c r="E791"/>
  <c r="H791"/>
  <c r="D791"/>
  <c r="F791"/>
  <c r="I791"/>
  <c r="A792" s="1"/>
  <c r="B791"/>
  <c r="K791"/>
  <c r="J791"/>
  <c r="L791"/>
  <c r="G1068" i="2"/>
  <c r="A1069" s="1"/>
  <c r="D1068"/>
  <c r="F1068"/>
  <c r="C1068"/>
  <c r="B1068"/>
  <c r="E1068"/>
  <c r="D1069" l="1"/>
  <c r="G1069"/>
  <c r="A1070" s="1"/>
  <c r="F1069"/>
  <c r="B1069"/>
  <c r="E1069"/>
  <c r="C1069"/>
  <c r="D792" i="1"/>
  <c r="F792"/>
  <c r="I792"/>
  <c r="A793" s="1"/>
  <c r="C792"/>
  <c r="E792"/>
  <c r="H792"/>
  <c r="B792"/>
  <c r="J792"/>
  <c r="K792"/>
  <c r="L792"/>
  <c r="C793" l="1"/>
  <c r="E793"/>
  <c r="H793"/>
  <c r="D793"/>
  <c r="F793"/>
  <c r="I793"/>
  <c r="A794" s="1"/>
  <c r="B793"/>
  <c r="K793"/>
  <c r="J793"/>
  <c r="L793"/>
  <c r="G1070" i="2"/>
  <c r="A1071" s="1"/>
  <c r="D1070"/>
  <c r="F1070"/>
  <c r="C1070"/>
  <c r="B1070"/>
  <c r="E1070"/>
  <c r="D1071" l="1"/>
  <c r="G1071"/>
  <c r="A1072" s="1"/>
  <c r="F1071"/>
  <c r="B1071"/>
  <c r="E1071"/>
  <c r="C1071"/>
  <c r="D794" i="1"/>
  <c r="F794"/>
  <c r="I794"/>
  <c r="A795" s="1"/>
  <c r="C794"/>
  <c r="E794"/>
  <c r="H794"/>
  <c r="B794"/>
  <c r="J794"/>
  <c r="K794"/>
  <c r="L794"/>
  <c r="C795" l="1"/>
  <c r="E795"/>
  <c r="H795"/>
  <c r="D795"/>
  <c r="F795"/>
  <c r="I795"/>
  <c r="A796" s="1"/>
  <c r="B795"/>
  <c r="K795"/>
  <c r="J795"/>
  <c r="L795"/>
  <c r="G1072" i="2"/>
  <c r="A1073" s="1"/>
  <c r="D1072"/>
  <c r="F1072"/>
  <c r="C1072"/>
  <c r="B1072"/>
  <c r="E1072"/>
  <c r="D1073" l="1"/>
  <c r="G1073"/>
  <c r="A1074" s="1"/>
  <c r="F1073"/>
  <c r="B1073"/>
  <c r="E1073"/>
  <c r="C1073"/>
  <c r="D796" i="1"/>
  <c r="F796"/>
  <c r="I796"/>
  <c r="A797" s="1"/>
  <c r="C796"/>
  <c r="E796"/>
  <c r="H796"/>
  <c r="B796"/>
  <c r="J796"/>
  <c r="K796"/>
  <c r="L796"/>
  <c r="C797" l="1"/>
  <c r="E797"/>
  <c r="H797"/>
  <c r="D797"/>
  <c r="F797"/>
  <c r="I797"/>
  <c r="A798" s="1"/>
  <c r="B797"/>
  <c r="K797"/>
  <c r="J797"/>
  <c r="L797"/>
  <c r="G1074" i="2"/>
  <c r="A1075" s="1"/>
  <c r="D1074"/>
  <c r="F1074"/>
  <c r="C1074"/>
  <c r="B1074"/>
  <c r="E1074"/>
  <c r="D1075" l="1"/>
  <c r="G1075"/>
  <c r="A1076" s="1"/>
  <c r="F1075"/>
  <c r="B1075"/>
  <c r="E1075"/>
  <c r="C1075"/>
  <c r="D798" i="1"/>
  <c r="F798"/>
  <c r="I798"/>
  <c r="A799" s="1"/>
  <c r="C798"/>
  <c r="E798"/>
  <c r="H798"/>
  <c r="B798"/>
  <c r="J798"/>
  <c r="K798"/>
  <c r="L798"/>
  <c r="C799" l="1"/>
  <c r="E799"/>
  <c r="H799"/>
  <c r="D799"/>
  <c r="F799"/>
  <c r="I799"/>
  <c r="A800" s="1"/>
  <c r="B799"/>
  <c r="K799"/>
  <c r="J799"/>
  <c r="L799"/>
  <c r="G1076" i="2"/>
  <c r="A1077" s="1"/>
  <c r="D1076"/>
  <c r="F1076"/>
  <c r="C1076"/>
  <c r="B1076"/>
  <c r="E1076"/>
  <c r="D1077" l="1"/>
  <c r="G1077"/>
  <c r="A1078" s="1"/>
  <c r="F1077"/>
  <c r="B1077"/>
  <c r="E1077"/>
  <c r="C1077"/>
  <c r="D800" i="1"/>
  <c r="F800"/>
  <c r="I800"/>
  <c r="A801" s="1"/>
  <c r="C800"/>
  <c r="E800"/>
  <c r="H800"/>
  <c r="B800"/>
  <c r="J800"/>
  <c r="K800"/>
  <c r="L800"/>
  <c r="C801" l="1"/>
  <c r="E801"/>
  <c r="H801"/>
  <c r="D801"/>
  <c r="F801"/>
  <c r="I801"/>
  <c r="A802" s="1"/>
  <c r="B801"/>
  <c r="K801"/>
  <c r="J801"/>
  <c r="L801"/>
  <c r="G1078" i="2"/>
  <c r="A1079" s="1"/>
  <c r="D1078"/>
  <c r="F1078"/>
  <c r="C1078"/>
  <c r="B1078"/>
  <c r="E1078"/>
  <c r="D1079" l="1"/>
  <c r="G1079"/>
  <c r="A1080" s="1"/>
  <c r="F1079"/>
  <c r="B1079"/>
  <c r="E1079"/>
  <c r="C1079"/>
  <c r="D802" i="1"/>
  <c r="F802"/>
  <c r="I802"/>
  <c r="A803" s="1"/>
  <c r="C802"/>
  <c r="E802"/>
  <c r="H802"/>
  <c r="B802"/>
  <c r="J802"/>
  <c r="K802"/>
  <c r="L802"/>
  <c r="C803" l="1"/>
  <c r="E803"/>
  <c r="H803"/>
  <c r="D803"/>
  <c r="F803"/>
  <c r="I803"/>
  <c r="A804" s="1"/>
  <c r="B803"/>
  <c r="K803"/>
  <c r="J803"/>
  <c r="L803"/>
  <c r="G1080" i="2"/>
  <c r="A1081" s="1"/>
  <c r="D1080"/>
  <c r="F1080"/>
  <c r="C1080"/>
  <c r="B1080"/>
  <c r="E1080"/>
  <c r="D1081" l="1"/>
  <c r="G1081"/>
  <c r="A1082" s="1"/>
  <c r="F1081"/>
  <c r="B1081"/>
  <c r="E1081"/>
  <c r="C1081"/>
  <c r="D804" i="1"/>
  <c r="F804"/>
  <c r="I804"/>
  <c r="A805" s="1"/>
  <c r="C804"/>
  <c r="E804"/>
  <c r="H804"/>
  <c r="B804"/>
  <c r="J804"/>
  <c r="K804"/>
  <c r="L804"/>
  <c r="C805" l="1"/>
  <c r="E805"/>
  <c r="H805"/>
  <c r="D805"/>
  <c r="F805"/>
  <c r="I805"/>
  <c r="A806" s="1"/>
  <c r="B805"/>
  <c r="K805"/>
  <c r="J805"/>
  <c r="L805"/>
  <c r="G1082" i="2"/>
  <c r="A1083" s="1"/>
  <c r="D1082"/>
  <c r="F1082"/>
  <c r="C1082"/>
  <c r="B1082"/>
  <c r="E1082"/>
  <c r="D1083" l="1"/>
  <c r="G1083"/>
  <c r="A1084" s="1"/>
  <c r="F1083"/>
  <c r="B1083"/>
  <c r="E1083"/>
  <c r="C1083"/>
  <c r="D806" i="1"/>
  <c r="F806"/>
  <c r="I806"/>
  <c r="A807" s="1"/>
  <c r="C806"/>
  <c r="E806"/>
  <c r="H806"/>
  <c r="B806"/>
  <c r="J806"/>
  <c r="K806"/>
  <c r="L806"/>
  <c r="C807" l="1"/>
  <c r="E807"/>
  <c r="H807"/>
  <c r="D807"/>
  <c r="F807"/>
  <c r="I807"/>
  <c r="A808" s="1"/>
  <c r="B807"/>
  <c r="K807"/>
  <c r="J807"/>
  <c r="L807"/>
  <c r="G1084" i="2"/>
  <c r="A1085" s="1"/>
  <c r="D1084"/>
  <c r="F1084"/>
  <c r="C1084"/>
  <c r="B1084"/>
  <c r="E1084"/>
  <c r="D1085" l="1"/>
  <c r="G1085"/>
  <c r="A1086" s="1"/>
  <c r="F1085"/>
  <c r="B1085"/>
  <c r="E1085"/>
  <c r="C1085"/>
  <c r="D808" i="1"/>
  <c r="F808"/>
  <c r="I808"/>
  <c r="A809" s="1"/>
  <c r="C808"/>
  <c r="E808"/>
  <c r="H808"/>
  <c r="B808"/>
  <c r="J808"/>
  <c r="K808"/>
  <c r="L808"/>
  <c r="C809" l="1"/>
  <c r="E809"/>
  <c r="H809"/>
  <c r="D809"/>
  <c r="F809"/>
  <c r="I809"/>
  <c r="A810" s="1"/>
  <c r="B809"/>
  <c r="K809"/>
  <c r="J809"/>
  <c r="L809"/>
  <c r="G1086" i="2"/>
  <c r="A1087" s="1"/>
  <c r="D1086"/>
  <c r="F1086"/>
  <c r="C1086"/>
  <c r="B1086"/>
  <c r="E1086"/>
  <c r="D1087" l="1"/>
  <c r="G1087"/>
  <c r="A1088" s="1"/>
  <c r="F1087"/>
  <c r="B1087"/>
  <c r="E1087"/>
  <c r="C1087"/>
  <c r="D810" i="1"/>
  <c r="F810"/>
  <c r="I810"/>
  <c r="A811" s="1"/>
  <c r="C810"/>
  <c r="E810"/>
  <c r="H810"/>
  <c r="B810"/>
  <c r="J810"/>
  <c r="K810"/>
  <c r="L810"/>
  <c r="F811" l="1"/>
  <c r="I811"/>
  <c r="A812" s="1"/>
  <c r="E811"/>
  <c r="D811"/>
  <c r="H811"/>
  <c r="K811"/>
  <c r="C811"/>
  <c r="L811"/>
  <c r="B811"/>
  <c r="J811"/>
  <c r="G1088" i="2"/>
  <c r="A1089" s="1"/>
  <c r="D1088"/>
  <c r="F1088"/>
  <c r="C1088"/>
  <c r="B1088"/>
  <c r="E1088"/>
  <c r="D1089" l="1"/>
  <c r="G1089"/>
  <c r="A1090" s="1"/>
  <c r="F1089"/>
  <c r="B1089"/>
  <c r="E1089"/>
  <c r="C1089"/>
  <c r="I812" i="1"/>
  <c r="A813" s="1"/>
  <c r="F812"/>
  <c r="E812"/>
  <c r="B812"/>
  <c r="J812"/>
  <c r="D812"/>
  <c r="H812"/>
  <c r="K812"/>
  <c r="C812"/>
  <c r="L812"/>
  <c r="F813" l="1"/>
  <c r="I813"/>
  <c r="A814" s="1"/>
  <c r="E813"/>
  <c r="D813"/>
  <c r="H813"/>
  <c r="K813"/>
  <c r="C813"/>
  <c r="L813"/>
  <c r="B813"/>
  <c r="J813"/>
  <c r="G1090" i="2"/>
  <c r="A1091" s="1"/>
  <c r="D1090"/>
  <c r="F1090"/>
  <c r="C1090"/>
  <c r="B1090"/>
  <c r="E1090"/>
  <c r="D1091" l="1"/>
  <c r="G1091"/>
  <c r="A1092" s="1"/>
  <c r="F1091"/>
  <c r="B1091"/>
  <c r="E1091"/>
  <c r="C1091"/>
  <c r="I814" i="1"/>
  <c r="A815" s="1"/>
  <c r="F814"/>
  <c r="E814"/>
  <c r="B814"/>
  <c r="J814"/>
  <c r="D814"/>
  <c r="H814"/>
  <c r="K814"/>
  <c r="C814"/>
  <c r="L814"/>
  <c r="F815" l="1"/>
  <c r="I815"/>
  <c r="A816" s="1"/>
  <c r="E815"/>
  <c r="D815"/>
  <c r="H815"/>
  <c r="K815"/>
  <c r="C815"/>
  <c r="L815"/>
  <c r="B815"/>
  <c r="J815"/>
  <c r="G1092" i="2"/>
  <c r="A1093" s="1"/>
  <c r="D1092"/>
  <c r="F1092"/>
  <c r="C1092"/>
  <c r="B1092"/>
  <c r="E1092"/>
  <c r="D1093" l="1"/>
  <c r="G1093"/>
  <c r="A1094" s="1"/>
  <c r="F1093"/>
  <c r="B1093"/>
  <c r="E1093"/>
  <c r="C1093"/>
  <c r="I816" i="1"/>
  <c r="A817" s="1"/>
  <c r="F816"/>
  <c r="E816"/>
  <c r="B816"/>
  <c r="J816"/>
  <c r="D816"/>
  <c r="H816"/>
  <c r="K816"/>
  <c r="C816"/>
  <c r="L816"/>
  <c r="F817" l="1"/>
  <c r="I817"/>
  <c r="A818" s="1"/>
  <c r="E817"/>
  <c r="D817"/>
  <c r="H817"/>
  <c r="K817"/>
  <c r="C817"/>
  <c r="L817"/>
  <c r="B817"/>
  <c r="J817"/>
  <c r="G1094" i="2"/>
  <c r="A1095" s="1"/>
  <c r="D1094"/>
  <c r="F1094"/>
  <c r="C1094"/>
  <c r="B1094"/>
  <c r="E1094"/>
  <c r="D1095" l="1"/>
  <c r="G1095"/>
  <c r="A1096" s="1"/>
  <c r="F1095"/>
  <c r="B1095"/>
  <c r="E1095"/>
  <c r="C1095"/>
  <c r="I818" i="1"/>
  <c r="A819" s="1"/>
  <c r="F818"/>
  <c r="E818"/>
  <c r="B818"/>
  <c r="J818"/>
  <c r="D818"/>
  <c r="H818"/>
  <c r="K818"/>
  <c r="C818"/>
  <c r="L818"/>
  <c r="F819" l="1"/>
  <c r="I819"/>
  <c r="A820" s="1"/>
  <c r="E819"/>
  <c r="D819"/>
  <c r="H819"/>
  <c r="K819"/>
  <c r="C819"/>
  <c r="L819"/>
  <c r="B819"/>
  <c r="J819"/>
  <c r="G1096" i="2"/>
  <c r="A1097" s="1"/>
  <c r="D1096"/>
  <c r="F1096"/>
  <c r="C1096"/>
  <c r="B1096"/>
  <c r="E1096"/>
  <c r="D1097" l="1"/>
  <c r="G1097"/>
  <c r="A1098" s="1"/>
  <c r="F1097"/>
  <c r="B1097"/>
  <c r="E1097"/>
  <c r="C1097"/>
  <c r="I820" i="1"/>
  <c r="A821" s="1"/>
  <c r="F820"/>
  <c r="E820"/>
  <c r="B820"/>
  <c r="J820"/>
  <c r="D820"/>
  <c r="H820"/>
  <c r="K820"/>
  <c r="C820"/>
  <c r="L820"/>
  <c r="F821" l="1"/>
  <c r="I821"/>
  <c r="A822" s="1"/>
  <c r="E821"/>
  <c r="D821"/>
  <c r="H821"/>
  <c r="K821"/>
  <c r="C821"/>
  <c r="L821"/>
  <c r="B821"/>
  <c r="J821"/>
  <c r="G1098" i="2"/>
  <c r="A1099" s="1"/>
  <c r="D1098"/>
  <c r="F1098"/>
  <c r="C1098"/>
  <c r="B1098"/>
  <c r="E1098"/>
  <c r="D1099" l="1"/>
  <c r="G1099"/>
  <c r="A1100" s="1"/>
  <c r="F1099"/>
  <c r="B1099"/>
  <c r="E1099"/>
  <c r="C1099"/>
  <c r="I822" i="1"/>
  <c r="A823" s="1"/>
  <c r="F822"/>
  <c r="E822"/>
  <c r="B822"/>
  <c r="J822"/>
  <c r="D822"/>
  <c r="H822"/>
  <c r="K822"/>
  <c r="C822"/>
  <c r="L822"/>
  <c r="F823" l="1"/>
  <c r="I823"/>
  <c r="A824" s="1"/>
  <c r="E823"/>
  <c r="D823"/>
  <c r="H823"/>
  <c r="K823"/>
  <c r="C823"/>
  <c r="L823"/>
  <c r="B823"/>
  <c r="J823"/>
  <c r="G1100" i="2"/>
  <c r="A1101" s="1"/>
  <c r="D1100"/>
  <c r="F1100"/>
  <c r="C1100"/>
  <c r="B1100"/>
  <c r="E1100"/>
  <c r="D1101" l="1"/>
  <c r="G1101"/>
  <c r="A1102" s="1"/>
  <c r="F1101"/>
  <c r="B1101"/>
  <c r="E1101"/>
  <c r="C1101"/>
  <c r="I824" i="1"/>
  <c r="A825" s="1"/>
  <c r="F824"/>
  <c r="E824"/>
  <c r="B824"/>
  <c r="J824"/>
  <c r="D824"/>
  <c r="H824"/>
  <c r="K824"/>
  <c r="C824"/>
  <c r="L824"/>
  <c r="F825" l="1"/>
  <c r="I825"/>
  <c r="A826" s="1"/>
  <c r="E825"/>
  <c r="D825"/>
  <c r="H825"/>
  <c r="K825"/>
  <c r="C825"/>
  <c r="L825"/>
  <c r="B825"/>
  <c r="J825"/>
  <c r="G1102" i="2"/>
  <c r="A1103" s="1"/>
  <c r="D1102"/>
  <c r="F1102"/>
  <c r="C1102"/>
  <c r="B1102"/>
  <c r="E1102"/>
  <c r="D1103" l="1"/>
  <c r="G1103"/>
  <c r="A1104" s="1"/>
  <c r="F1103"/>
  <c r="B1103"/>
  <c r="E1103"/>
  <c r="C1103"/>
  <c r="I826" i="1"/>
  <c r="A827" s="1"/>
  <c r="F826"/>
  <c r="E826"/>
  <c r="B826"/>
  <c r="J826"/>
  <c r="D826"/>
  <c r="H826"/>
  <c r="K826"/>
  <c r="C826"/>
  <c r="L826"/>
  <c r="F827" l="1"/>
  <c r="I827"/>
  <c r="A828" s="1"/>
  <c r="E827"/>
  <c r="D827"/>
  <c r="H827"/>
  <c r="K827"/>
  <c r="C827"/>
  <c r="L827"/>
  <c r="B827"/>
  <c r="J827"/>
  <c r="G1104" i="2"/>
  <c r="A1105" s="1"/>
  <c r="D1104"/>
  <c r="F1104"/>
  <c r="C1104"/>
  <c r="B1104"/>
  <c r="E1104"/>
  <c r="D1105" l="1"/>
  <c r="G1105"/>
  <c r="A1106" s="1"/>
  <c r="F1105"/>
  <c r="B1105"/>
  <c r="E1105"/>
  <c r="C1105"/>
  <c r="I828" i="1"/>
  <c r="A829" s="1"/>
  <c r="F828"/>
  <c r="E828"/>
  <c r="B828"/>
  <c r="J828"/>
  <c r="D828"/>
  <c r="H828"/>
  <c r="K828"/>
  <c r="C828"/>
  <c r="L828"/>
  <c r="F829" l="1"/>
  <c r="I829"/>
  <c r="A830" s="1"/>
  <c r="E829"/>
  <c r="D829"/>
  <c r="H829"/>
  <c r="K829"/>
  <c r="C829"/>
  <c r="L829"/>
  <c r="B829"/>
  <c r="J829"/>
  <c r="G1106" i="2"/>
  <c r="A1107" s="1"/>
  <c r="D1106"/>
  <c r="F1106"/>
  <c r="C1106"/>
  <c r="B1106"/>
  <c r="E1106"/>
  <c r="D1107" l="1"/>
  <c r="G1107"/>
  <c r="A1108" s="1"/>
  <c r="F1107"/>
  <c r="B1107"/>
  <c r="E1107"/>
  <c r="C1107"/>
  <c r="I830" i="1"/>
  <c r="A831" s="1"/>
  <c r="F830"/>
  <c r="E830"/>
  <c r="B830"/>
  <c r="J830"/>
  <c r="D830"/>
  <c r="H830"/>
  <c r="K830"/>
  <c r="C830"/>
  <c r="L830"/>
  <c r="F831" l="1"/>
  <c r="I831"/>
  <c r="A832" s="1"/>
  <c r="E831"/>
  <c r="D831"/>
  <c r="H831"/>
  <c r="K831"/>
  <c r="C831"/>
  <c r="L831"/>
  <c r="B831"/>
  <c r="J831"/>
  <c r="G1108" i="2"/>
  <c r="A1109" s="1"/>
  <c r="D1108"/>
  <c r="F1108"/>
  <c r="C1108"/>
  <c r="B1108"/>
  <c r="E1108"/>
  <c r="D1109" l="1"/>
  <c r="G1109"/>
  <c r="A1110" s="1"/>
  <c r="F1109"/>
  <c r="B1109"/>
  <c r="E1109"/>
  <c r="C1109"/>
  <c r="I832" i="1"/>
  <c r="A833" s="1"/>
  <c r="F832"/>
  <c r="E832"/>
  <c r="B832"/>
  <c r="J832"/>
  <c r="D832"/>
  <c r="H832"/>
  <c r="K832"/>
  <c r="C832"/>
  <c r="L832"/>
  <c r="F833" l="1"/>
  <c r="I833"/>
  <c r="A834" s="1"/>
  <c r="E833"/>
  <c r="D833"/>
  <c r="H833"/>
  <c r="K833"/>
  <c r="C833"/>
  <c r="L833"/>
  <c r="B833"/>
  <c r="J833"/>
  <c r="G1110" i="2"/>
  <c r="A1111" s="1"/>
  <c r="D1110"/>
  <c r="F1110"/>
  <c r="C1110"/>
  <c r="B1110"/>
  <c r="E1110"/>
  <c r="D1111" l="1"/>
  <c r="G1111"/>
  <c r="A1112" s="1"/>
  <c r="F1111"/>
  <c r="B1111"/>
  <c r="E1111"/>
  <c r="C1111"/>
  <c r="I834" i="1"/>
  <c r="A835" s="1"/>
  <c r="F834"/>
  <c r="E834"/>
  <c r="B834"/>
  <c r="J834"/>
  <c r="D834"/>
  <c r="H834"/>
  <c r="K834"/>
  <c r="C834"/>
  <c r="L834"/>
  <c r="F835" l="1"/>
  <c r="I835"/>
  <c r="A836" s="1"/>
  <c r="E835"/>
  <c r="D835"/>
  <c r="H835"/>
  <c r="K835"/>
  <c r="C835"/>
  <c r="L835"/>
  <c r="B835"/>
  <c r="J835"/>
  <c r="G1112" i="2"/>
  <c r="A1113" s="1"/>
  <c r="D1112"/>
  <c r="F1112"/>
  <c r="C1112"/>
  <c r="B1112"/>
  <c r="E1112"/>
  <c r="D1113" l="1"/>
  <c r="G1113"/>
  <c r="A1114" s="1"/>
  <c r="F1113"/>
  <c r="B1113"/>
  <c r="E1113"/>
  <c r="C1113"/>
  <c r="I836" i="1"/>
  <c r="A837" s="1"/>
  <c r="F836"/>
  <c r="E836"/>
  <c r="B836"/>
  <c r="J836"/>
  <c r="D836"/>
  <c r="H836"/>
  <c r="K836"/>
  <c r="C836"/>
  <c r="L836"/>
  <c r="F837" l="1"/>
  <c r="I837"/>
  <c r="A838" s="1"/>
  <c r="E837"/>
  <c r="D837"/>
  <c r="H837"/>
  <c r="K837"/>
  <c r="C837"/>
  <c r="L837"/>
  <c r="B837"/>
  <c r="J837"/>
  <c r="G1114" i="2"/>
  <c r="A1115" s="1"/>
  <c r="D1114"/>
  <c r="F1114"/>
  <c r="C1114"/>
  <c r="B1114"/>
  <c r="E1114"/>
  <c r="D1115" l="1"/>
  <c r="G1115"/>
  <c r="A1116" s="1"/>
  <c r="F1115"/>
  <c r="B1115"/>
  <c r="E1115"/>
  <c r="C1115"/>
  <c r="I838" i="1"/>
  <c r="A839" s="1"/>
  <c r="F838"/>
  <c r="E838"/>
  <c r="B838"/>
  <c r="J838"/>
  <c r="D838"/>
  <c r="H838"/>
  <c r="K838"/>
  <c r="C838"/>
  <c r="L838"/>
  <c r="F839" l="1"/>
  <c r="I839"/>
  <c r="A840" s="1"/>
  <c r="E839"/>
  <c r="D839"/>
  <c r="H839"/>
  <c r="K839"/>
  <c r="C839"/>
  <c r="L839"/>
  <c r="B839"/>
  <c r="J839"/>
  <c r="G1116" i="2"/>
  <c r="A1117" s="1"/>
  <c r="D1116"/>
  <c r="F1116"/>
  <c r="C1116"/>
  <c r="B1116"/>
  <c r="E1116"/>
  <c r="D1117" l="1"/>
  <c r="G1117"/>
  <c r="A1118" s="1"/>
  <c r="F1117"/>
  <c r="B1117"/>
  <c r="E1117"/>
  <c r="C1117"/>
  <c r="I840" i="1"/>
  <c r="A841" s="1"/>
  <c r="F840"/>
  <c r="E840"/>
  <c r="B840"/>
  <c r="J840"/>
  <c r="D840"/>
  <c r="H840"/>
  <c r="K840"/>
  <c r="C840"/>
  <c r="L840"/>
  <c r="F841" l="1"/>
  <c r="I841"/>
  <c r="A842" s="1"/>
  <c r="E841"/>
  <c r="D841"/>
  <c r="H841"/>
  <c r="K841"/>
  <c r="C841"/>
  <c r="L841"/>
  <c r="B841"/>
  <c r="J841"/>
  <c r="G1118" i="2"/>
  <c r="A1119" s="1"/>
  <c r="D1118"/>
  <c r="F1118"/>
  <c r="C1118"/>
  <c r="B1118"/>
  <c r="E1118"/>
  <c r="D1119" l="1"/>
  <c r="G1119"/>
  <c r="A1120" s="1"/>
  <c r="F1119"/>
  <c r="B1119"/>
  <c r="E1119"/>
  <c r="C1119"/>
  <c r="I842" i="1"/>
  <c r="A843" s="1"/>
  <c r="F842"/>
  <c r="E842"/>
  <c r="B842"/>
  <c r="J842"/>
  <c r="D842"/>
  <c r="H842"/>
  <c r="K842"/>
  <c r="C842"/>
  <c r="L842"/>
  <c r="F843" l="1"/>
  <c r="I843"/>
  <c r="A844" s="1"/>
  <c r="E843"/>
  <c r="D843"/>
  <c r="H843"/>
  <c r="K843"/>
  <c r="C843"/>
  <c r="L843"/>
  <c r="B843"/>
  <c r="J843"/>
  <c r="G1120" i="2"/>
  <c r="A1121" s="1"/>
  <c r="D1120"/>
  <c r="F1120"/>
  <c r="C1120"/>
  <c r="B1120"/>
  <c r="E1120"/>
  <c r="D1121" l="1"/>
  <c r="G1121"/>
  <c r="A1122" s="1"/>
  <c r="F1121"/>
  <c r="B1121"/>
  <c r="E1121"/>
  <c r="C1121"/>
  <c r="I844" i="1"/>
  <c r="A845" s="1"/>
  <c r="F844"/>
  <c r="E844"/>
  <c r="B844"/>
  <c r="J844"/>
  <c r="D844"/>
  <c r="H844"/>
  <c r="K844"/>
  <c r="C844"/>
  <c r="L844"/>
  <c r="F845" l="1"/>
  <c r="I845"/>
  <c r="A846" s="1"/>
  <c r="E845"/>
  <c r="D845"/>
  <c r="H845"/>
  <c r="K845"/>
  <c r="C845"/>
  <c r="L845"/>
  <c r="B845"/>
  <c r="J845"/>
  <c r="G1122" i="2"/>
  <c r="A1123" s="1"/>
  <c r="D1122"/>
  <c r="F1122"/>
  <c r="C1122"/>
  <c r="B1122"/>
  <c r="E1122"/>
  <c r="D1123" l="1"/>
  <c r="G1123"/>
  <c r="A1124" s="1"/>
  <c r="F1123"/>
  <c r="B1123"/>
  <c r="E1123"/>
  <c r="C1123"/>
  <c r="I846" i="1"/>
  <c r="A847" s="1"/>
  <c r="F846"/>
  <c r="E846"/>
  <c r="B846"/>
  <c r="J846"/>
  <c r="D846"/>
  <c r="H846"/>
  <c r="K846"/>
  <c r="C846"/>
  <c r="L846"/>
  <c r="F847" l="1"/>
  <c r="I847"/>
  <c r="A848" s="1"/>
  <c r="E847"/>
  <c r="D847"/>
  <c r="H847"/>
  <c r="K847"/>
  <c r="C847"/>
  <c r="L847"/>
  <c r="B847"/>
  <c r="J847"/>
  <c r="G1124" i="2"/>
  <c r="A1125" s="1"/>
  <c r="D1124"/>
  <c r="F1124"/>
  <c r="C1124"/>
  <c r="B1124"/>
  <c r="E1124"/>
  <c r="D1125" l="1"/>
  <c r="G1125"/>
  <c r="A1126" s="1"/>
  <c r="F1125"/>
  <c r="B1125"/>
  <c r="E1125"/>
  <c r="C1125"/>
  <c r="I848" i="1"/>
  <c r="A849" s="1"/>
  <c r="F848"/>
  <c r="E848"/>
  <c r="B848"/>
  <c r="J848"/>
  <c r="D848"/>
  <c r="H848"/>
  <c r="K848"/>
  <c r="C848"/>
  <c r="L848"/>
  <c r="F849" l="1"/>
  <c r="I849"/>
  <c r="A850" s="1"/>
  <c r="E849"/>
  <c r="D849"/>
  <c r="H849"/>
  <c r="K849"/>
  <c r="C849"/>
  <c r="L849"/>
  <c r="B849"/>
  <c r="J849"/>
  <c r="G1126" i="2"/>
  <c r="A1127" s="1"/>
  <c r="D1126"/>
  <c r="F1126"/>
  <c r="C1126"/>
  <c r="B1126"/>
  <c r="E1126"/>
  <c r="D1127" l="1"/>
  <c r="G1127"/>
  <c r="A1128" s="1"/>
  <c r="F1127"/>
  <c r="B1127"/>
  <c r="E1127"/>
  <c r="C1127"/>
  <c r="I850" i="1"/>
  <c r="A851" s="1"/>
  <c r="F850"/>
  <c r="E850"/>
  <c r="B850"/>
  <c r="J850"/>
  <c r="D850"/>
  <c r="H850"/>
  <c r="K850"/>
  <c r="C850"/>
  <c r="L850"/>
  <c r="F851" l="1"/>
  <c r="I851"/>
  <c r="A852" s="1"/>
  <c r="E851"/>
  <c r="D851"/>
  <c r="H851"/>
  <c r="K851"/>
  <c r="C851"/>
  <c r="L851"/>
  <c r="B851"/>
  <c r="J851"/>
  <c r="G1128" i="2"/>
  <c r="A1129" s="1"/>
  <c r="D1128"/>
  <c r="F1128"/>
  <c r="C1128"/>
  <c r="B1128"/>
  <c r="E1128"/>
  <c r="D1129" l="1"/>
  <c r="G1129"/>
  <c r="A1130" s="1"/>
  <c r="F1129"/>
  <c r="B1129"/>
  <c r="E1129"/>
  <c r="C1129"/>
  <c r="I852" i="1"/>
  <c r="A853" s="1"/>
  <c r="F852"/>
  <c r="E852"/>
  <c r="B852"/>
  <c r="J852"/>
  <c r="D852"/>
  <c r="H852"/>
  <c r="K852"/>
  <c r="C852"/>
  <c r="L852"/>
  <c r="F853" l="1"/>
  <c r="I853"/>
  <c r="A854" s="1"/>
  <c r="E853"/>
  <c r="D853"/>
  <c r="H853"/>
  <c r="K853"/>
  <c r="C853"/>
  <c r="L853"/>
  <c r="B853"/>
  <c r="J853"/>
  <c r="G1130" i="2"/>
  <c r="A1131" s="1"/>
  <c r="D1130"/>
  <c r="F1130"/>
  <c r="C1130"/>
  <c r="B1130"/>
  <c r="E1130"/>
  <c r="D1131" l="1"/>
  <c r="G1131"/>
  <c r="A1132" s="1"/>
  <c r="F1131"/>
  <c r="B1131"/>
  <c r="E1131"/>
  <c r="C1131"/>
  <c r="I854" i="1"/>
  <c r="A855" s="1"/>
  <c r="F854"/>
  <c r="E854"/>
  <c r="B854"/>
  <c r="J854"/>
  <c r="D854"/>
  <c r="H854"/>
  <c r="K854"/>
  <c r="C854"/>
  <c r="L854"/>
  <c r="F855" l="1"/>
  <c r="I855"/>
  <c r="A856" s="1"/>
  <c r="E855"/>
  <c r="D855"/>
  <c r="H855"/>
  <c r="K855"/>
  <c r="C855"/>
  <c r="L855"/>
  <c r="B855"/>
  <c r="J855"/>
  <c r="G1132" i="2"/>
  <c r="A1133" s="1"/>
  <c r="D1132"/>
  <c r="F1132"/>
  <c r="C1132"/>
  <c r="B1132"/>
  <c r="E1132"/>
  <c r="D1133" l="1"/>
  <c r="G1133"/>
  <c r="A1134" s="1"/>
  <c r="F1133"/>
  <c r="B1133"/>
  <c r="E1133"/>
  <c r="C1133"/>
  <c r="I856" i="1"/>
  <c r="A857" s="1"/>
  <c r="F856"/>
  <c r="E856"/>
  <c r="B856"/>
  <c r="J856"/>
  <c r="D856"/>
  <c r="H856"/>
  <c r="K856"/>
  <c r="C856"/>
  <c r="L856"/>
  <c r="F857" l="1"/>
  <c r="I857"/>
  <c r="A858" s="1"/>
  <c r="E857"/>
  <c r="D857"/>
  <c r="H857"/>
  <c r="K857"/>
  <c r="C857"/>
  <c r="L857"/>
  <c r="B857"/>
  <c r="J857"/>
  <c r="G1134" i="2"/>
  <c r="A1135" s="1"/>
  <c r="D1134"/>
  <c r="F1134"/>
  <c r="C1134"/>
  <c r="B1134"/>
  <c r="E1134"/>
  <c r="D1135" l="1"/>
  <c r="G1135"/>
  <c r="A1136" s="1"/>
  <c r="F1135"/>
  <c r="B1135"/>
  <c r="E1135"/>
  <c r="C1135"/>
  <c r="I858" i="1"/>
  <c r="A859" s="1"/>
  <c r="F858"/>
  <c r="E858"/>
  <c r="B858"/>
  <c r="J858"/>
  <c r="D858"/>
  <c r="H858"/>
  <c r="K858"/>
  <c r="C858"/>
  <c r="L858"/>
  <c r="F859" l="1"/>
  <c r="I859"/>
  <c r="A860" s="1"/>
  <c r="E859"/>
  <c r="D859"/>
  <c r="H859"/>
  <c r="K859"/>
  <c r="C859"/>
  <c r="L859"/>
  <c r="B859"/>
  <c r="J859"/>
  <c r="G1136" i="2"/>
  <c r="A1137" s="1"/>
  <c r="D1136"/>
  <c r="F1136"/>
  <c r="C1136"/>
  <c r="B1136"/>
  <c r="E1136"/>
  <c r="D1137" l="1"/>
  <c r="G1137"/>
  <c r="A1138" s="1"/>
  <c r="F1137"/>
  <c r="B1137"/>
  <c r="E1137"/>
  <c r="C1137"/>
  <c r="I860" i="1"/>
  <c r="A861" s="1"/>
  <c r="F860"/>
  <c r="E860"/>
  <c r="B860"/>
  <c r="J860"/>
  <c r="D860"/>
  <c r="H860"/>
  <c r="K860"/>
  <c r="C860"/>
  <c r="L860"/>
  <c r="F861" l="1"/>
  <c r="I861"/>
  <c r="A862" s="1"/>
  <c r="E861"/>
  <c r="D861"/>
  <c r="H861"/>
  <c r="K861"/>
  <c r="C861"/>
  <c r="L861"/>
  <c r="B861"/>
  <c r="J861"/>
  <c r="G1138" i="2"/>
  <c r="A1139" s="1"/>
  <c r="D1138"/>
  <c r="F1138"/>
  <c r="C1138"/>
  <c r="B1138"/>
  <c r="E1138"/>
  <c r="D1139" l="1"/>
  <c r="G1139"/>
  <c r="A1140" s="1"/>
  <c r="F1139"/>
  <c r="B1139"/>
  <c r="E1139"/>
  <c r="C1139"/>
  <c r="I862" i="1"/>
  <c r="A863" s="1"/>
  <c r="F862"/>
  <c r="E862"/>
  <c r="B862"/>
  <c r="J862"/>
  <c r="D862"/>
  <c r="H862"/>
  <c r="K862"/>
  <c r="C862"/>
  <c r="L862"/>
  <c r="F863" l="1"/>
  <c r="I863"/>
  <c r="A864" s="1"/>
  <c r="E863"/>
  <c r="D863"/>
  <c r="H863"/>
  <c r="K863"/>
  <c r="C863"/>
  <c r="L863"/>
  <c r="B863"/>
  <c r="J863"/>
  <c r="G1140" i="2"/>
  <c r="A1141" s="1"/>
  <c r="D1140"/>
  <c r="F1140"/>
  <c r="C1140"/>
  <c r="B1140"/>
  <c r="E1140"/>
  <c r="D1141" l="1"/>
  <c r="G1141"/>
  <c r="A1142" s="1"/>
  <c r="F1141"/>
  <c r="B1141"/>
  <c r="E1141"/>
  <c r="C1141"/>
  <c r="I864" i="1"/>
  <c r="A865" s="1"/>
  <c r="F864"/>
  <c r="E864"/>
  <c r="B864"/>
  <c r="J864"/>
  <c r="D864"/>
  <c r="H864"/>
  <c r="K864"/>
  <c r="C864"/>
  <c r="L864"/>
  <c r="F865" l="1"/>
  <c r="I865"/>
  <c r="A866" s="1"/>
  <c r="E865"/>
  <c r="D865"/>
  <c r="H865"/>
  <c r="K865"/>
  <c r="C865"/>
  <c r="L865"/>
  <c r="B865"/>
  <c r="J865"/>
  <c r="G1142" i="2"/>
  <c r="A1143" s="1"/>
  <c r="D1142"/>
  <c r="F1142"/>
  <c r="C1142"/>
  <c r="B1142"/>
  <c r="E1142"/>
  <c r="D1143" l="1"/>
  <c r="G1143"/>
  <c r="A1144" s="1"/>
  <c r="F1143"/>
  <c r="B1143"/>
  <c r="E1143"/>
  <c r="C1143"/>
  <c r="I866" i="1"/>
  <c r="A867" s="1"/>
  <c r="F866"/>
  <c r="E866"/>
  <c r="B866"/>
  <c r="J866"/>
  <c r="D866"/>
  <c r="H866"/>
  <c r="K866"/>
  <c r="C866"/>
  <c r="L866"/>
  <c r="F867" l="1"/>
  <c r="I867"/>
  <c r="A868" s="1"/>
  <c r="E867"/>
  <c r="D867"/>
  <c r="H867"/>
  <c r="K867"/>
  <c r="C867"/>
  <c r="L867"/>
  <c r="B867"/>
  <c r="J867"/>
  <c r="G1144" i="2"/>
  <c r="A1145" s="1"/>
  <c r="D1144"/>
  <c r="F1144"/>
  <c r="C1144"/>
  <c r="B1144"/>
  <c r="E1144"/>
  <c r="D1145" l="1"/>
  <c r="G1145"/>
  <c r="A1146" s="1"/>
  <c r="F1145"/>
  <c r="B1145"/>
  <c r="E1145"/>
  <c r="C1145"/>
  <c r="I868" i="1"/>
  <c r="A869" s="1"/>
  <c r="F868"/>
  <c r="E868"/>
  <c r="B868"/>
  <c r="J868"/>
  <c r="D868"/>
  <c r="H868"/>
  <c r="K868"/>
  <c r="C868"/>
  <c r="L868"/>
  <c r="F869" l="1"/>
  <c r="I869"/>
  <c r="A870" s="1"/>
  <c r="E869"/>
  <c r="D869"/>
  <c r="H869"/>
  <c r="K869"/>
  <c r="C869"/>
  <c r="L869"/>
  <c r="B869"/>
  <c r="J869"/>
  <c r="G1146" i="2"/>
  <c r="A1147" s="1"/>
  <c r="D1146"/>
  <c r="F1146"/>
  <c r="C1146"/>
  <c r="B1146"/>
  <c r="E1146"/>
  <c r="D1147" l="1"/>
  <c r="G1147"/>
  <c r="A1148" s="1"/>
  <c r="F1147"/>
  <c r="B1147"/>
  <c r="E1147"/>
  <c r="C1147"/>
  <c r="I870" i="1"/>
  <c r="A871" s="1"/>
  <c r="F870"/>
  <c r="E870"/>
  <c r="B870"/>
  <c r="J870"/>
  <c r="D870"/>
  <c r="H870"/>
  <c r="K870"/>
  <c r="C870"/>
  <c r="L870"/>
  <c r="F871" l="1"/>
  <c r="I871"/>
  <c r="A872" s="1"/>
  <c r="E871"/>
  <c r="D871"/>
  <c r="H871"/>
  <c r="K871"/>
  <c r="C871"/>
  <c r="L871"/>
  <c r="B871"/>
  <c r="J871"/>
  <c r="G1148" i="2"/>
  <c r="A1149" s="1"/>
  <c r="D1148"/>
  <c r="F1148"/>
  <c r="C1148"/>
  <c r="B1148"/>
  <c r="E1148"/>
  <c r="D1149" l="1"/>
  <c r="G1149"/>
  <c r="A1150" s="1"/>
  <c r="F1149"/>
  <c r="B1149"/>
  <c r="E1149"/>
  <c r="C1149"/>
  <c r="I872" i="1"/>
  <c r="A873" s="1"/>
  <c r="F872"/>
  <c r="E872"/>
  <c r="B872"/>
  <c r="J872"/>
  <c r="D872"/>
  <c r="H872"/>
  <c r="K872"/>
  <c r="C872"/>
  <c r="L872"/>
  <c r="F873" l="1"/>
  <c r="I873"/>
  <c r="A874" s="1"/>
  <c r="E873"/>
  <c r="D873"/>
  <c r="H873"/>
  <c r="K873"/>
  <c r="C873"/>
  <c r="L873"/>
  <c r="B873"/>
  <c r="J873"/>
  <c r="G1150" i="2"/>
  <c r="A1151" s="1"/>
  <c r="D1150"/>
  <c r="F1150"/>
  <c r="C1150"/>
  <c r="B1150"/>
  <c r="E1150"/>
  <c r="D1151" l="1"/>
  <c r="G1151"/>
  <c r="A1152" s="1"/>
  <c r="F1151"/>
  <c r="B1151"/>
  <c r="E1151"/>
  <c r="C1151"/>
  <c r="I874" i="1"/>
  <c r="A875" s="1"/>
  <c r="F874"/>
  <c r="E874"/>
  <c r="B874"/>
  <c r="J874"/>
  <c r="D874"/>
  <c r="H874"/>
  <c r="K874"/>
  <c r="C874"/>
  <c r="L874"/>
  <c r="F875" l="1"/>
  <c r="I875"/>
  <c r="A876" s="1"/>
  <c r="E875"/>
  <c r="D875"/>
  <c r="H875"/>
  <c r="K875"/>
  <c r="C875"/>
  <c r="L875"/>
  <c r="B875"/>
  <c r="J875"/>
  <c r="G1152" i="2"/>
  <c r="A1153" s="1"/>
  <c r="D1152"/>
  <c r="F1152"/>
  <c r="C1152"/>
  <c r="B1152"/>
  <c r="E1152"/>
  <c r="D1153" l="1"/>
  <c r="G1153"/>
  <c r="A1154" s="1"/>
  <c r="F1153"/>
  <c r="B1153"/>
  <c r="E1153"/>
  <c r="C1153"/>
  <c r="I876" i="1"/>
  <c r="A877" s="1"/>
  <c r="F876"/>
  <c r="E876"/>
  <c r="B876"/>
  <c r="J876"/>
  <c r="D876"/>
  <c r="H876"/>
  <c r="K876"/>
  <c r="C876"/>
  <c r="L876"/>
  <c r="F877" l="1"/>
  <c r="I877"/>
  <c r="A878" s="1"/>
  <c r="E877"/>
  <c r="D877"/>
  <c r="H877"/>
  <c r="K877"/>
  <c r="C877"/>
  <c r="L877"/>
  <c r="B877"/>
  <c r="J877"/>
  <c r="G1154" i="2"/>
  <c r="A1155" s="1"/>
  <c r="D1154"/>
  <c r="F1154"/>
  <c r="C1154"/>
  <c r="B1154"/>
  <c r="E1154"/>
  <c r="D1155" l="1"/>
  <c r="G1155"/>
  <c r="A1156" s="1"/>
  <c r="F1155"/>
  <c r="B1155"/>
  <c r="E1155"/>
  <c r="C1155"/>
  <c r="I878" i="1"/>
  <c r="A879" s="1"/>
  <c r="F878"/>
  <c r="E878"/>
  <c r="B878"/>
  <c r="J878"/>
  <c r="D878"/>
  <c r="H878"/>
  <c r="K878"/>
  <c r="C878"/>
  <c r="L878"/>
  <c r="F879" l="1"/>
  <c r="I879"/>
  <c r="A880" s="1"/>
  <c r="E879"/>
  <c r="D879"/>
  <c r="H879"/>
  <c r="K879"/>
  <c r="C879"/>
  <c r="L879"/>
  <c r="B879"/>
  <c r="J879"/>
  <c r="G1156" i="2"/>
  <c r="A1157" s="1"/>
  <c r="D1156"/>
  <c r="F1156"/>
  <c r="C1156"/>
  <c r="B1156"/>
  <c r="E1156"/>
  <c r="D1157" l="1"/>
  <c r="G1157"/>
  <c r="A1158" s="1"/>
  <c r="F1157"/>
  <c r="B1157"/>
  <c r="E1157"/>
  <c r="C1157"/>
  <c r="I880" i="1"/>
  <c r="A881" s="1"/>
  <c r="F880"/>
  <c r="E880"/>
  <c r="B880"/>
  <c r="J880"/>
  <c r="D880"/>
  <c r="H880"/>
  <c r="K880"/>
  <c r="C880"/>
  <c r="L880"/>
  <c r="F881" l="1"/>
  <c r="I881"/>
  <c r="A882" s="1"/>
  <c r="E881"/>
  <c r="D881"/>
  <c r="H881"/>
  <c r="K881"/>
  <c r="C881"/>
  <c r="L881"/>
  <c r="B881"/>
  <c r="J881"/>
  <c r="G1158" i="2"/>
  <c r="A1159" s="1"/>
  <c r="D1158"/>
  <c r="F1158"/>
  <c r="C1158"/>
  <c r="B1158"/>
  <c r="E1158"/>
  <c r="D1159" l="1"/>
  <c r="G1159"/>
  <c r="A1160" s="1"/>
  <c r="F1159"/>
  <c r="B1159"/>
  <c r="E1159"/>
  <c r="C1159"/>
  <c r="I882" i="1"/>
  <c r="A883" s="1"/>
  <c r="F882"/>
  <c r="E882"/>
  <c r="B882"/>
  <c r="J882"/>
  <c r="D882"/>
  <c r="H882"/>
  <c r="K882"/>
  <c r="C882"/>
  <c r="L882"/>
  <c r="F883" l="1"/>
  <c r="I883"/>
  <c r="A884" s="1"/>
  <c r="E883"/>
  <c r="D883"/>
  <c r="H883"/>
  <c r="K883"/>
  <c r="C883"/>
  <c r="L883"/>
  <c r="B883"/>
  <c r="J883"/>
  <c r="G1160" i="2"/>
  <c r="A1161" s="1"/>
  <c r="D1160"/>
  <c r="F1160"/>
  <c r="C1160"/>
  <c r="B1160"/>
  <c r="E1160"/>
  <c r="D1161" l="1"/>
  <c r="G1161"/>
  <c r="A1162" s="1"/>
  <c r="F1161"/>
  <c r="B1161"/>
  <c r="E1161"/>
  <c r="C1161"/>
  <c r="I884" i="1"/>
  <c r="A885" s="1"/>
  <c r="F884"/>
  <c r="E884"/>
  <c r="B884"/>
  <c r="J884"/>
  <c r="D884"/>
  <c r="H884"/>
  <c r="K884"/>
  <c r="C884"/>
  <c r="L884"/>
  <c r="F885" l="1"/>
  <c r="I885"/>
  <c r="A886" s="1"/>
  <c r="E885"/>
  <c r="D885"/>
  <c r="H885"/>
  <c r="K885"/>
  <c r="C885"/>
  <c r="L885"/>
  <c r="B885"/>
  <c r="J885"/>
  <c r="G1162" i="2"/>
  <c r="A1163" s="1"/>
  <c r="D1162"/>
  <c r="F1162"/>
  <c r="C1162"/>
  <c r="B1162"/>
  <c r="E1162"/>
  <c r="D1163" l="1"/>
  <c r="G1163"/>
  <c r="A1164" s="1"/>
  <c r="F1163"/>
  <c r="B1163"/>
  <c r="E1163"/>
  <c r="C1163"/>
  <c r="I886" i="1"/>
  <c r="A887" s="1"/>
  <c r="F886"/>
  <c r="E886"/>
  <c r="B886"/>
  <c r="J886"/>
  <c r="D886"/>
  <c r="H886"/>
  <c r="K886"/>
  <c r="C886"/>
  <c r="L886"/>
  <c r="F887" l="1"/>
  <c r="I887"/>
  <c r="A888" s="1"/>
  <c r="E887"/>
  <c r="D887"/>
  <c r="H887"/>
  <c r="K887"/>
  <c r="C887"/>
  <c r="L887"/>
  <c r="B887"/>
  <c r="J887"/>
  <c r="G1164" i="2"/>
  <c r="A1165" s="1"/>
  <c r="D1164"/>
  <c r="F1164"/>
  <c r="C1164"/>
  <c r="B1164"/>
  <c r="E1164"/>
  <c r="D1165" l="1"/>
  <c r="G1165"/>
  <c r="A1166" s="1"/>
  <c r="F1165"/>
  <c r="B1165"/>
  <c r="E1165"/>
  <c r="C1165"/>
  <c r="I888" i="1"/>
  <c r="A889" s="1"/>
  <c r="F888"/>
  <c r="E888"/>
  <c r="B888"/>
  <c r="J888"/>
  <c r="D888"/>
  <c r="H888"/>
  <c r="K888"/>
  <c r="C888"/>
  <c r="L888"/>
  <c r="F889" l="1"/>
  <c r="I889"/>
  <c r="A890" s="1"/>
  <c r="E889"/>
  <c r="D889"/>
  <c r="H889"/>
  <c r="K889"/>
  <c r="C889"/>
  <c r="L889"/>
  <c r="B889"/>
  <c r="J889"/>
  <c r="G1166" i="2"/>
  <c r="A1167" s="1"/>
  <c r="D1166"/>
  <c r="F1166"/>
  <c r="C1166"/>
  <c r="B1166"/>
  <c r="E1166"/>
  <c r="D1167" l="1"/>
  <c r="G1167"/>
  <c r="A1168" s="1"/>
  <c r="F1167"/>
  <c r="B1167"/>
  <c r="E1167"/>
  <c r="C1167"/>
  <c r="I890" i="1"/>
  <c r="A891" s="1"/>
  <c r="F890"/>
  <c r="E890"/>
  <c r="B890"/>
  <c r="J890"/>
  <c r="D890"/>
  <c r="H890"/>
  <c r="K890"/>
  <c r="C890"/>
  <c r="L890"/>
  <c r="F891" l="1"/>
  <c r="I891"/>
  <c r="A892" s="1"/>
  <c r="E891"/>
  <c r="D891"/>
  <c r="H891"/>
  <c r="K891"/>
  <c r="C891"/>
  <c r="L891"/>
  <c r="B891"/>
  <c r="J891"/>
  <c r="G1168" i="2"/>
  <c r="A1169" s="1"/>
  <c r="D1168"/>
  <c r="F1168"/>
  <c r="C1168"/>
  <c r="B1168"/>
  <c r="E1168"/>
  <c r="D1169" l="1"/>
  <c r="G1169"/>
  <c r="A1170" s="1"/>
  <c r="F1169"/>
  <c r="B1169"/>
  <c r="E1169"/>
  <c r="C1169"/>
  <c r="I892" i="1"/>
  <c r="A893" s="1"/>
  <c r="F892"/>
  <c r="E892"/>
  <c r="B892"/>
  <c r="J892"/>
  <c r="D892"/>
  <c r="H892"/>
  <c r="K892"/>
  <c r="C892"/>
  <c r="L892"/>
  <c r="F893" l="1"/>
  <c r="I893"/>
  <c r="A894" s="1"/>
  <c r="E893"/>
  <c r="D893"/>
  <c r="H893"/>
  <c r="K893"/>
  <c r="C893"/>
  <c r="L893"/>
  <c r="B893"/>
  <c r="J893"/>
  <c r="G1170" i="2"/>
  <c r="A1171" s="1"/>
  <c r="D1170"/>
  <c r="F1170"/>
  <c r="C1170"/>
  <c r="B1170"/>
  <c r="E1170"/>
  <c r="D1171" l="1"/>
  <c r="G1171"/>
  <c r="A1172" s="1"/>
  <c r="F1171"/>
  <c r="B1171"/>
  <c r="E1171"/>
  <c r="C1171"/>
  <c r="I894" i="1"/>
  <c r="A895" s="1"/>
  <c r="F894"/>
  <c r="E894"/>
  <c r="B894"/>
  <c r="J894"/>
  <c r="D894"/>
  <c r="H894"/>
  <c r="K894"/>
  <c r="C894"/>
  <c r="L894"/>
  <c r="F895" l="1"/>
  <c r="I895"/>
  <c r="A896" s="1"/>
  <c r="E895"/>
  <c r="D895"/>
  <c r="H895"/>
  <c r="K895"/>
  <c r="C895"/>
  <c r="L895"/>
  <c r="B895"/>
  <c r="J895"/>
  <c r="G1172" i="2"/>
  <c r="A1173" s="1"/>
  <c r="D1172"/>
  <c r="F1172"/>
  <c r="C1172"/>
  <c r="B1172"/>
  <c r="E1172"/>
  <c r="D1173" l="1"/>
  <c r="G1173"/>
  <c r="A1174" s="1"/>
  <c r="F1173"/>
  <c r="B1173"/>
  <c r="E1173"/>
  <c r="C1173"/>
  <c r="I896" i="1"/>
  <c r="A897" s="1"/>
  <c r="F896"/>
  <c r="E896"/>
  <c r="B896"/>
  <c r="J896"/>
  <c r="D896"/>
  <c r="H896"/>
  <c r="K896"/>
  <c r="C896"/>
  <c r="L896"/>
  <c r="F897" l="1"/>
  <c r="I897"/>
  <c r="A898" s="1"/>
  <c r="E897"/>
  <c r="D897"/>
  <c r="H897"/>
  <c r="K897"/>
  <c r="C897"/>
  <c r="L897"/>
  <c r="B897"/>
  <c r="J897"/>
  <c r="G1174" i="2"/>
  <c r="A1175" s="1"/>
  <c r="D1174"/>
  <c r="F1174"/>
  <c r="C1174"/>
  <c r="B1174"/>
  <c r="E1174"/>
  <c r="D1175" l="1"/>
  <c r="G1175"/>
  <c r="A1176" s="1"/>
  <c r="F1175"/>
  <c r="B1175"/>
  <c r="E1175"/>
  <c r="C1175"/>
  <c r="I898" i="1"/>
  <c r="A899" s="1"/>
  <c r="F898"/>
  <c r="E898"/>
  <c r="B898"/>
  <c r="J898"/>
  <c r="D898"/>
  <c r="H898"/>
  <c r="K898"/>
  <c r="C898"/>
  <c r="L898"/>
  <c r="F899" l="1"/>
  <c r="I899"/>
  <c r="A900" s="1"/>
  <c r="E899"/>
  <c r="D899"/>
  <c r="H899"/>
  <c r="K899"/>
  <c r="C899"/>
  <c r="L899"/>
  <c r="B899"/>
  <c r="J899"/>
  <c r="G1176" i="2"/>
  <c r="A1177" s="1"/>
  <c r="D1176"/>
  <c r="F1176"/>
  <c r="C1176"/>
  <c r="B1176"/>
  <c r="E1176"/>
  <c r="D1177" l="1"/>
  <c r="G1177"/>
  <c r="A1178" s="1"/>
  <c r="F1177"/>
  <c r="B1177"/>
  <c r="E1177"/>
  <c r="C1177"/>
  <c r="I900" i="1"/>
  <c r="A901" s="1"/>
  <c r="F900"/>
  <c r="E900"/>
  <c r="B900"/>
  <c r="J900"/>
  <c r="D900"/>
  <c r="H900"/>
  <c r="K900"/>
  <c r="C900"/>
  <c r="L900"/>
  <c r="F901" l="1"/>
  <c r="I901"/>
  <c r="A902" s="1"/>
  <c r="E901"/>
  <c r="D901"/>
  <c r="H901"/>
  <c r="K901"/>
  <c r="C901"/>
  <c r="L901"/>
  <c r="B901"/>
  <c r="J901"/>
  <c r="G1178" i="2"/>
  <c r="A1179" s="1"/>
  <c r="D1178"/>
  <c r="F1178"/>
  <c r="C1178"/>
  <c r="B1178"/>
  <c r="E1178"/>
  <c r="D1179" l="1"/>
  <c r="G1179"/>
  <c r="A1180" s="1"/>
  <c r="F1179"/>
  <c r="B1179"/>
  <c r="E1179"/>
  <c r="C1179"/>
  <c r="I902" i="1"/>
  <c r="A903" s="1"/>
  <c r="F902"/>
  <c r="E902"/>
  <c r="B902"/>
  <c r="J902"/>
  <c r="D902"/>
  <c r="H902"/>
  <c r="K902"/>
  <c r="C902"/>
  <c r="L902"/>
  <c r="F903" l="1"/>
  <c r="I903"/>
  <c r="A904" s="1"/>
  <c r="E903"/>
  <c r="D903"/>
  <c r="H903"/>
  <c r="K903"/>
  <c r="C903"/>
  <c r="L903"/>
  <c r="B903"/>
  <c r="J903"/>
  <c r="G1180" i="2"/>
  <c r="A1181" s="1"/>
  <c r="D1180"/>
  <c r="F1180"/>
  <c r="C1180"/>
  <c r="B1180"/>
  <c r="E1180"/>
  <c r="D1181" l="1"/>
  <c r="G1181"/>
  <c r="A1182" s="1"/>
  <c r="F1181"/>
  <c r="B1181"/>
  <c r="E1181"/>
  <c r="C1181"/>
  <c r="I904" i="1"/>
  <c r="A905" s="1"/>
  <c r="F904"/>
  <c r="E904"/>
  <c r="B904"/>
  <c r="J904"/>
  <c r="D904"/>
  <c r="H904"/>
  <c r="K904"/>
  <c r="C904"/>
  <c r="L904"/>
  <c r="F905" l="1"/>
  <c r="I905"/>
  <c r="A906" s="1"/>
  <c r="E905"/>
  <c r="D905"/>
  <c r="H905"/>
  <c r="K905"/>
  <c r="C905"/>
  <c r="L905"/>
  <c r="B905"/>
  <c r="J905"/>
  <c r="G1182" i="2"/>
  <c r="A1183" s="1"/>
  <c r="D1182"/>
  <c r="F1182"/>
  <c r="C1182"/>
  <c r="B1182"/>
  <c r="E1182"/>
  <c r="D1183" l="1"/>
  <c r="G1183"/>
  <c r="A1184" s="1"/>
  <c r="F1183"/>
  <c r="B1183"/>
  <c r="E1183"/>
  <c r="C1183"/>
  <c r="I906" i="1"/>
  <c r="A907" s="1"/>
  <c r="F906"/>
  <c r="E906"/>
  <c r="B906"/>
  <c r="J906"/>
  <c r="D906"/>
  <c r="H906"/>
  <c r="K906"/>
  <c r="C906"/>
  <c r="L906"/>
  <c r="F907" l="1"/>
  <c r="I907"/>
  <c r="A908" s="1"/>
  <c r="E907"/>
  <c r="D907"/>
  <c r="H907"/>
  <c r="K907"/>
  <c r="C907"/>
  <c r="L907"/>
  <c r="B907"/>
  <c r="J907"/>
  <c r="G1184" i="2"/>
  <c r="A1185" s="1"/>
  <c r="D1184"/>
  <c r="F1184"/>
  <c r="C1184"/>
  <c r="B1184"/>
  <c r="E1184"/>
  <c r="D1185" l="1"/>
  <c r="G1185"/>
  <c r="A1186" s="1"/>
  <c r="F1185"/>
  <c r="B1185"/>
  <c r="E1185"/>
  <c r="C1185"/>
  <c r="I908" i="1"/>
  <c r="A909" s="1"/>
  <c r="F908"/>
  <c r="E908"/>
  <c r="B908"/>
  <c r="J908"/>
  <c r="D908"/>
  <c r="H908"/>
  <c r="K908"/>
  <c r="C908"/>
  <c r="L908"/>
  <c r="F909" l="1"/>
  <c r="I909"/>
  <c r="A910" s="1"/>
  <c r="E909"/>
  <c r="D909"/>
  <c r="H909"/>
  <c r="K909"/>
  <c r="C909"/>
  <c r="L909"/>
  <c r="B909"/>
  <c r="J909"/>
  <c r="G1186" i="2"/>
  <c r="A1187" s="1"/>
  <c r="D1186"/>
  <c r="F1186"/>
  <c r="C1186"/>
  <c r="B1186"/>
  <c r="E1186"/>
  <c r="D1187" l="1"/>
  <c r="G1187"/>
  <c r="A1188" s="1"/>
  <c r="F1187"/>
  <c r="B1187"/>
  <c r="E1187"/>
  <c r="C1187"/>
  <c r="I910" i="1"/>
  <c r="A911" s="1"/>
  <c r="F910"/>
  <c r="E910"/>
  <c r="B910"/>
  <c r="J910"/>
  <c r="D910"/>
  <c r="H910"/>
  <c r="K910"/>
  <c r="C910"/>
  <c r="L910"/>
  <c r="F911" l="1"/>
  <c r="I911"/>
  <c r="A912" s="1"/>
  <c r="E911"/>
  <c r="D911"/>
  <c r="H911"/>
  <c r="K911"/>
  <c r="C911"/>
  <c r="L911"/>
  <c r="B911"/>
  <c r="J911"/>
  <c r="G1188" i="2"/>
  <c r="A1189" s="1"/>
  <c r="D1188"/>
  <c r="F1188"/>
  <c r="C1188"/>
  <c r="B1188"/>
  <c r="E1188"/>
  <c r="D1189" l="1"/>
  <c r="G1189"/>
  <c r="A1190" s="1"/>
  <c r="F1189"/>
  <c r="B1189"/>
  <c r="E1189"/>
  <c r="C1189"/>
  <c r="I912" i="1"/>
  <c r="A913" s="1"/>
  <c r="F912"/>
  <c r="E912"/>
  <c r="B912"/>
  <c r="J912"/>
  <c r="D912"/>
  <c r="H912"/>
  <c r="K912"/>
  <c r="C912"/>
  <c r="L912"/>
  <c r="F913" l="1"/>
  <c r="I913"/>
  <c r="A914" s="1"/>
  <c r="E913"/>
  <c r="D913"/>
  <c r="H913"/>
  <c r="K913"/>
  <c r="C913"/>
  <c r="L913"/>
  <c r="B913"/>
  <c r="J913"/>
  <c r="G1190" i="2"/>
  <c r="A1191" s="1"/>
  <c r="D1190"/>
  <c r="F1190"/>
  <c r="C1190"/>
  <c r="B1190"/>
  <c r="E1190"/>
  <c r="D1191" l="1"/>
  <c r="G1191"/>
  <c r="A1192" s="1"/>
  <c r="F1191"/>
  <c r="B1191"/>
  <c r="E1191"/>
  <c r="C1191"/>
  <c r="I914" i="1"/>
  <c r="A915" s="1"/>
  <c r="F914"/>
  <c r="E914"/>
  <c r="B914"/>
  <c r="J914"/>
  <c r="D914"/>
  <c r="H914"/>
  <c r="K914"/>
  <c r="C914"/>
  <c r="L914"/>
  <c r="F915" l="1"/>
  <c r="I915"/>
  <c r="A916" s="1"/>
  <c r="E915"/>
  <c r="D915"/>
  <c r="H915"/>
  <c r="K915"/>
  <c r="C915"/>
  <c r="L915"/>
  <c r="B915"/>
  <c r="J915"/>
  <c r="G1192" i="2"/>
  <c r="A1193" s="1"/>
  <c r="D1192"/>
  <c r="F1192"/>
  <c r="C1192"/>
  <c r="B1192"/>
  <c r="E1192"/>
  <c r="D1193" l="1"/>
  <c r="G1193"/>
  <c r="A1194" s="1"/>
  <c r="F1193"/>
  <c r="B1193"/>
  <c r="E1193"/>
  <c r="C1193"/>
  <c r="I916" i="1"/>
  <c r="A917" s="1"/>
  <c r="F916"/>
  <c r="E916"/>
  <c r="B916"/>
  <c r="J916"/>
  <c r="D916"/>
  <c r="H916"/>
  <c r="K916"/>
  <c r="C916"/>
  <c r="L916"/>
  <c r="F917" l="1"/>
  <c r="I917"/>
  <c r="A918" s="1"/>
  <c r="E917"/>
  <c r="D917"/>
  <c r="H917"/>
  <c r="K917"/>
  <c r="C917"/>
  <c r="L917"/>
  <c r="B917"/>
  <c r="J917"/>
  <c r="G1194" i="2"/>
  <c r="A1195" s="1"/>
  <c r="D1194"/>
  <c r="F1194"/>
  <c r="C1194"/>
  <c r="B1194"/>
  <c r="E1194"/>
  <c r="D1195" l="1"/>
  <c r="G1195"/>
  <c r="A1196" s="1"/>
  <c r="F1195"/>
  <c r="B1195"/>
  <c r="E1195"/>
  <c r="C1195"/>
  <c r="I918" i="1"/>
  <c r="A919" s="1"/>
  <c r="F918"/>
  <c r="E918"/>
  <c r="B918"/>
  <c r="J918"/>
  <c r="D918"/>
  <c r="H918"/>
  <c r="K918"/>
  <c r="C918"/>
  <c r="L918"/>
  <c r="F919" l="1"/>
  <c r="I919"/>
  <c r="A920" s="1"/>
  <c r="E919"/>
  <c r="D919"/>
  <c r="H919"/>
  <c r="K919"/>
  <c r="C919"/>
  <c r="L919"/>
  <c r="B919"/>
  <c r="J919"/>
  <c r="G1196" i="2"/>
  <c r="A1197" s="1"/>
  <c r="D1196"/>
  <c r="F1196"/>
  <c r="C1196"/>
  <c r="B1196"/>
  <c r="E1196"/>
  <c r="D1197" l="1"/>
  <c r="G1197"/>
  <c r="A1198" s="1"/>
  <c r="F1197"/>
  <c r="B1197"/>
  <c r="E1197"/>
  <c r="C1197"/>
  <c r="I920" i="1"/>
  <c r="A921" s="1"/>
  <c r="F920"/>
  <c r="E920"/>
  <c r="B920"/>
  <c r="J920"/>
  <c r="D920"/>
  <c r="H920"/>
  <c r="K920"/>
  <c r="C920"/>
  <c r="L920"/>
  <c r="F921" l="1"/>
  <c r="I921"/>
  <c r="A922" s="1"/>
  <c r="E921"/>
  <c r="D921"/>
  <c r="H921"/>
  <c r="K921"/>
  <c r="C921"/>
  <c r="L921"/>
  <c r="B921"/>
  <c r="J921"/>
  <c r="G1198" i="2"/>
  <c r="A1199" s="1"/>
  <c r="D1198"/>
  <c r="F1198"/>
  <c r="C1198"/>
  <c r="B1198"/>
  <c r="E1198"/>
  <c r="D1199" l="1"/>
  <c r="G1199"/>
  <c r="A1200" s="1"/>
  <c r="F1199"/>
  <c r="B1199"/>
  <c r="E1199"/>
  <c r="C1199"/>
  <c r="I922" i="1"/>
  <c r="A923" s="1"/>
  <c r="F922"/>
  <c r="E922"/>
  <c r="B922"/>
  <c r="J922"/>
  <c r="D922"/>
  <c r="H922"/>
  <c r="K922"/>
  <c r="C922"/>
  <c r="L922"/>
  <c r="F923" l="1"/>
  <c r="I923"/>
  <c r="A924" s="1"/>
  <c r="E923"/>
  <c r="D923"/>
  <c r="H923"/>
  <c r="K923"/>
  <c r="C923"/>
  <c r="L923"/>
  <c r="B923"/>
  <c r="J923"/>
  <c r="G1200" i="2"/>
  <c r="A1201" s="1"/>
  <c r="D1200"/>
  <c r="F1200"/>
  <c r="C1200"/>
  <c r="B1200"/>
  <c r="E1200"/>
  <c r="D1201" l="1"/>
  <c r="G1201"/>
  <c r="A1202" s="1"/>
  <c r="F1201"/>
  <c r="B1201"/>
  <c r="E1201"/>
  <c r="C1201"/>
  <c r="I924" i="1"/>
  <c r="A925" s="1"/>
  <c r="F924"/>
  <c r="E924"/>
  <c r="B924"/>
  <c r="J924"/>
  <c r="D924"/>
  <c r="H924"/>
  <c r="K924"/>
  <c r="C924"/>
  <c r="L924"/>
  <c r="F925" l="1"/>
  <c r="I925"/>
  <c r="A926" s="1"/>
  <c r="E925"/>
  <c r="D925"/>
  <c r="H925"/>
  <c r="K925"/>
  <c r="C925"/>
  <c r="L925"/>
  <c r="B925"/>
  <c r="J925"/>
  <c r="G1202" i="2"/>
  <c r="A1203" s="1"/>
  <c r="D1202"/>
  <c r="F1202"/>
  <c r="C1202"/>
  <c r="B1202"/>
  <c r="E1202"/>
  <c r="D1203" l="1"/>
  <c r="G1203"/>
  <c r="A1204" s="1"/>
  <c r="F1203"/>
  <c r="B1203"/>
  <c r="E1203"/>
  <c r="C1203"/>
  <c r="I926" i="1"/>
  <c r="A927" s="1"/>
  <c r="F926"/>
  <c r="E926"/>
  <c r="B926"/>
  <c r="J926"/>
  <c r="D926"/>
  <c r="H926"/>
  <c r="K926"/>
  <c r="C926"/>
  <c r="L926"/>
  <c r="F927" l="1"/>
  <c r="I927"/>
  <c r="A928" s="1"/>
  <c r="E927"/>
  <c r="D927"/>
  <c r="H927"/>
  <c r="K927"/>
  <c r="C927"/>
  <c r="L927"/>
  <c r="B927"/>
  <c r="J927"/>
  <c r="G1204" i="2"/>
  <c r="A1205" s="1"/>
  <c r="D1204"/>
  <c r="F1204"/>
  <c r="C1204"/>
  <c r="B1204"/>
  <c r="E1204"/>
  <c r="D1205" l="1"/>
  <c r="G1205"/>
  <c r="A1206" s="1"/>
  <c r="F1205"/>
  <c r="B1205"/>
  <c r="E1205"/>
  <c r="C1205"/>
  <c r="I928" i="1"/>
  <c r="A929" s="1"/>
  <c r="F928"/>
  <c r="E928"/>
  <c r="B928"/>
  <c r="J928"/>
  <c r="D928"/>
  <c r="H928"/>
  <c r="K928"/>
  <c r="C928"/>
  <c r="L928"/>
  <c r="F929" l="1"/>
  <c r="I929"/>
  <c r="A930" s="1"/>
  <c r="E929"/>
  <c r="D929"/>
  <c r="H929"/>
  <c r="K929"/>
  <c r="C929"/>
  <c r="L929"/>
  <c r="B929"/>
  <c r="J929"/>
  <c r="G1206" i="2"/>
  <c r="A1207" s="1"/>
  <c r="D1206"/>
  <c r="F1206"/>
  <c r="C1206"/>
  <c r="B1206"/>
  <c r="E1206"/>
  <c r="D1207" l="1"/>
  <c r="G1207"/>
  <c r="A1208" s="1"/>
  <c r="F1207"/>
  <c r="B1207"/>
  <c r="E1207"/>
  <c r="C1207"/>
  <c r="I930" i="1"/>
  <c r="A931" s="1"/>
  <c r="F930"/>
  <c r="E930"/>
  <c r="B930"/>
  <c r="J930"/>
  <c r="D930"/>
  <c r="H930"/>
  <c r="K930"/>
  <c r="C930"/>
  <c r="L930"/>
  <c r="F931" l="1"/>
  <c r="I931"/>
  <c r="A932" s="1"/>
  <c r="E931"/>
  <c r="D931"/>
  <c r="H931"/>
  <c r="K931"/>
  <c r="C931"/>
  <c r="L931"/>
  <c r="B931"/>
  <c r="J931"/>
  <c r="G1208" i="2"/>
  <c r="A1209" s="1"/>
  <c r="D1208"/>
  <c r="F1208"/>
  <c r="C1208"/>
  <c r="B1208"/>
  <c r="E1208"/>
  <c r="D1209" l="1"/>
  <c r="G1209"/>
  <c r="A1210" s="1"/>
  <c r="F1209"/>
  <c r="B1209"/>
  <c r="E1209"/>
  <c r="C1209"/>
  <c r="I932" i="1"/>
  <c r="A933" s="1"/>
  <c r="F932"/>
  <c r="E932"/>
  <c r="B932"/>
  <c r="J932"/>
  <c r="D932"/>
  <c r="H932"/>
  <c r="K932"/>
  <c r="C932"/>
  <c r="L932"/>
  <c r="F933" l="1"/>
  <c r="I933"/>
  <c r="A934" s="1"/>
  <c r="E933"/>
  <c r="D933"/>
  <c r="H933"/>
  <c r="K933"/>
  <c r="C933"/>
  <c r="L933"/>
  <c r="B933"/>
  <c r="J933"/>
  <c r="G1210" i="2"/>
  <c r="A1211" s="1"/>
  <c r="D1210"/>
  <c r="F1210"/>
  <c r="C1210"/>
  <c r="B1210"/>
  <c r="E1210"/>
  <c r="D1211" l="1"/>
  <c r="G1211"/>
  <c r="A1212" s="1"/>
  <c r="F1211"/>
  <c r="B1211"/>
  <c r="E1211"/>
  <c r="C1211"/>
  <c r="I934" i="1"/>
  <c r="A935" s="1"/>
  <c r="F934"/>
  <c r="E934"/>
  <c r="B934"/>
  <c r="J934"/>
  <c r="D934"/>
  <c r="H934"/>
  <c r="K934"/>
  <c r="C934"/>
  <c r="L934"/>
  <c r="F935" l="1"/>
  <c r="I935"/>
  <c r="A936" s="1"/>
  <c r="E935"/>
  <c r="D935"/>
  <c r="H935"/>
  <c r="K935"/>
  <c r="C935"/>
  <c r="L935"/>
  <c r="B935"/>
  <c r="J935"/>
  <c r="G1212" i="2"/>
  <c r="A1213" s="1"/>
  <c r="D1212"/>
  <c r="F1212"/>
  <c r="C1212"/>
  <c r="B1212"/>
  <c r="E1212"/>
  <c r="D1213" l="1"/>
  <c r="G1213"/>
  <c r="A1214" s="1"/>
  <c r="F1213"/>
  <c r="B1213"/>
  <c r="E1213"/>
  <c r="C1213"/>
  <c r="I936" i="1"/>
  <c r="A937" s="1"/>
  <c r="F936"/>
  <c r="E936"/>
  <c r="B936"/>
  <c r="J936"/>
  <c r="D936"/>
  <c r="H936"/>
  <c r="K936"/>
  <c r="C936"/>
  <c r="L936"/>
  <c r="F937" l="1"/>
  <c r="I937"/>
  <c r="A938" s="1"/>
  <c r="E937"/>
  <c r="D937"/>
  <c r="H937"/>
  <c r="K937"/>
  <c r="C937"/>
  <c r="L937"/>
  <c r="B937"/>
  <c r="J937"/>
  <c r="G1214" i="2"/>
  <c r="A1215" s="1"/>
  <c r="D1214"/>
  <c r="F1214"/>
  <c r="C1214"/>
  <c r="B1214"/>
  <c r="E1214"/>
  <c r="D1215" l="1"/>
  <c r="G1215"/>
  <c r="A1216" s="1"/>
  <c r="F1215"/>
  <c r="B1215"/>
  <c r="E1215"/>
  <c r="C1215"/>
  <c r="I938" i="1"/>
  <c r="A939" s="1"/>
  <c r="F938"/>
  <c r="E938"/>
  <c r="B938"/>
  <c r="J938"/>
  <c r="D938"/>
  <c r="H938"/>
  <c r="K938"/>
  <c r="C938"/>
  <c r="L938"/>
  <c r="F939" l="1"/>
  <c r="I939"/>
  <c r="A940" s="1"/>
  <c r="E939"/>
  <c r="D939"/>
  <c r="H939"/>
  <c r="K939"/>
  <c r="C939"/>
  <c r="L939"/>
  <c r="B939"/>
  <c r="J939"/>
  <c r="G1216" i="2"/>
  <c r="A1217" s="1"/>
  <c r="D1216"/>
  <c r="F1216"/>
  <c r="C1216"/>
  <c r="B1216"/>
  <c r="E1216"/>
  <c r="D1217" l="1"/>
  <c r="F1217"/>
  <c r="G1217"/>
  <c r="A1218" s="1"/>
  <c r="B1217"/>
  <c r="E1217"/>
  <c r="C1217"/>
  <c r="I940" i="1"/>
  <c r="A941" s="1"/>
  <c r="F940"/>
  <c r="E940"/>
  <c r="B940"/>
  <c r="J940"/>
  <c r="D940"/>
  <c r="H940"/>
  <c r="K940"/>
  <c r="C940"/>
  <c r="L940"/>
  <c r="F941" l="1"/>
  <c r="I941"/>
  <c r="A942" s="1"/>
  <c r="E941"/>
  <c r="D941"/>
  <c r="H941"/>
  <c r="K941"/>
  <c r="C941"/>
  <c r="L941"/>
  <c r="B941"/>
  <c r="J941"/>
  <c r="G1218" i="2"/>
  <c r="A1219" s="1"/>
  <c r="D1218"/>
  <c r="F1218"/>
  <c r="C1218"/>
  <c r="B1218"/>
  <c r="E1218"/>
  <c r="D1219" l="1"/>
  <c r="F1219"/>
  <c r="G1219"/>
  <c r="A1220" s="1"/>
  <c r="B1219"/>
  <c r="E1219"/>
  <c r="C1219"/>
  <c r="I942" i="1"/>
  <c r="A943" s="1"/>
  <c r="F942"/>
  <c r="E942"/>
  <c r="B942"/>
  <c r="J942"/>
  <c r="D942"/>
  <c r="H942"/>
  <c r="K942"/>
  <c r="C942"/>
  <c r="L942"/>
  <c r="F943" l="1"/>
  <c r="I943"/>
  <c r="A944" s="1"/>
  <c r="E943"/>
  <c r="D943"/>
  <c r="H943"/>
  <c r="K943"/>
  <c r="C943"/>
  <c r="L943"/>
  <c r="B943"/>
  <c r="J943"/>
  <c r="G1220" i="2"/>
  <c r="A1221" s="1"/>
  <c r="D1220"/>
  <c r="F1220"/>
  <c r="C1220"/>
  <c r="B1220"/>
  <c r="E1220"/>
  <c r="D1221" l="1"/>
  <c r="F1221"/>
  <c r="G1221"/>
  <c r="A1222" s="1"/>
  <c r="B1221"/>
  <c r="E1221"/>
  <c r="C1221"/>
  <c r="I944" i="1"/>
  <c r="A945" s="1"/>
  <c r="F944"/>
  <c r="E944"/>
  <c r="B944"/>
  <c r="J944"/>
  <c r="D944"/>
  <c r="H944"/>
  <c r="K944"/>
  <c r="C944"/>
  <c r="L944"/>
  <c r="F945" l="1"/>
  <c r="I945"/>
  <c r="A946" s="1"/>
  <c r="E945"/>
  <c r="D945"/>
  <c r="H945"/>
  <c r="K945"/>
  <c r="C945"/>
  <c r="L945"/>
  <c r="B945"/>
  <c r="J945"/>
  <c r="G1222" i="2"/>
  <c r="A1223" s="1"/>
  <c r="D1222"/>
  <c r="F1222"/>
  <c r="C1222"/>
  <c r="B1222"/>
  <c r="E1222"/>
  <c r="D1223" l="1"/>
  <c r="F1223"/>
  <c r="G1223"/>
  <c r="A1224" s="1"/>
  <c r="B1223"/>
  <c r="E1223"/>
  <c r="C1223"/>
  <c r="I946" i="1"/>
  <c r="A947" s="1"/>
  <c r="F946"/>
  <c r="E946"/>
  <c r="B946"/>
  <c r="J946"/>
  <c r="D946"/>
  <c r="H946"/>
  <c r="K946"/>
  <c r="C946"/>
  <c r="L946"/>
  <c r="F947" l="1"/>
  <c r="I947"/>
  <c r="A948" s="1"/>
  <c r="E947"/>
  <c r="D947"/>
  <c r="H947"/>
  <c r="K947"/>
  <c r="C947"/>
  <c r="L947"/>
  <c r="B947"/>
  <c r="J947"/>
  <c r="G1224" i="2"/>
  <c r="A1225" s="1"/>
  <c r="D1224"/>
  <c r="F1224"/>
  <c r="C1224"/>
  <c r="B1224"/>
  <c r="E1224"/>
  <c r="D1225" l="1"/>
  <c r="F1225"/>
  <c r="G1225"/>
  <c r="A1226" s="1"/>
  <c r="B1225"/>
  <c r="E1225"/>
  <c r="C1225"/>
  <c r="I948" i="1"/>
  <c r="A949" s="1"/>
  <c r="F948"/>
  <c r="E948"/>
  <c r="B948"/>
  <c r="J948"/>
  <c r="D948"/>
  <c r="H948"/>
  <c r="K948"/>
  <c r="C948"/>
  <c r="L948"/>
  <c r="F949" l="1"/>
  <c r="I949"/>
  <c r="A950" s="1"/>
  <c r="E949"/>
  <c r="D949"/>
  <c r="H949"/>
  <c r="K949"/>
  <c r="C949"/>
  <c r="L949"/>
  <c r="B949"/>
  <c r="J949"/>
  <c r="G1226" i="2"/>
  <c r="A1227" s="1"/>
  <c r="D1226"/>
  <c r="F1226"/>
  <c r="C1226"/>
  <c r="B1226"/>
  <c r="E1226"/>
  <c r="D1227" l="1"/>
  <c r="F1227"/>
  <c r="G1227"/>
  <c r="A1228" s="1"/>
  <c r="B1227"/>
  <c r="E1227"/>
  <c r="C1227"/>
  <c r="I950" i="1"/>
  <c r="A951" s="1"/>
  <c r="F950"/>
  <c r="E950"/>
  <c r="B950"/>
  <c r="J950"/>
  <c r="D950"/>
  <c r="H950"/>
  <c r="K950"/>
  <c r="C950"/>
  <c r="L950"/>
  <c r="F951" l="1"/>
  <c r="I951"/>
  <c r="A952" s="1"/>
  <c r="E951"/>
  <c r="D951"/>
  <c r="H951"/>
  <c r="K951"/>
  <c r="C951"/>
  <c r="L951"/>
  <c r="B951"/>
  <c r="J951"/>
  <c r="G1228" i="2"/>
  <c r="A1229" s="1"/>
  <c r="D1228"/>
  <c r="F1228"/>
  <c r="C1228"/>
  <c r="B1228"/>
  <c r="E1228"/>
  <c r="D1229" l="1"/>
  <c r="F1229"/>
  <c r="G1229"/>
  <c r="A1230" s="1"/>
  <c r="B1229"/>
  <c r="E1229"/>
  <c r="C1229"/>
  <c r="I952" i="1"/>
  <c r="A953" s="1"/>
  <c r="F952"/>
  <c r="E952"/>
  <c r="B952"/>
  <c r="J952"/>
  <c r="D952"/>
  <c r="H952"/>
  <c r="K952"/>
  <c r="C952"/>
  <c r="L952"/>
  <c r="F953" l="1"/>
  <c r="I953"/>
  <c r="A954" s="1"/>
  <c r="E953"/>
  <c r="D953"/>
  <c r="H953"/>
  <c r="K953"/>
  <c r="C953"/>
  <c r="L953"/>
  <c r="B953"/>
  <c r="J953"/>
  <c r="G1230" i="2"/>
  <c r="A1231" s="1"/>
  <c r="D1230"/>
  <c r="F1230"/>
  <c r="C1230"/>
  <c r="B1230"/>
  <c r="E1230"/>
  <c r="D1231" l="1"/>
  <c r="F1231"/>
  <c r="G1231"/>
  <c r="A1232" s="1"/>
  <c r="B1231"/>
  <c r="E1231"/>
  <c r="C1231"/>
  <c r="I954" i="1"/>
  <c r="A955" s="1"/>
  <c r="F954"/>
  <c r="E954"/>
  <c r="B954"/>
  <c r="J954"/>
  <c r="D954"/>
  <c r="H954"/>
  <c r="K954"/>
  <c r="C954"/>
  <c r="L954"/>
  <c r="F955" l="1"/>
  <c r="I955"/>
  <c r="A956" s="1"/>
  <c r="E955"/>
  <c r="D955"/>
  <c r="H955"/>
  <c r="K955"/>
  <c r="C955"/>
  <c r="L955"/>
  <c r="B955"/>
  <c r="J955"/>
  <c r="G1232" i="2"/>
  <c r="A1233" s="1"/>
  <c r="D1232"/>
  <c r="F1232"/>
  <c r="C1232"/>
  <c r="B1232"/>
  <c r="E1232"/>
  <c r="D1233" l="1"/>
  <c r="F1233"/>
  <c r="G1233"/>
  <c r="A1234" s="1"/>
  <c r="B1233"/>
  <c r="E1233"/>
  <c r="C1233"/>
  <c r="I956" i="1"/>
  <c r="A957" s="1"/>
  <c r="F956"/>
  <c r="E956"/>
  <c r="B956"/>
  <c r="J956"/>
  <c r="D956"/>
  <c r="H956"/>
  <c r="K956"/>
  <c r="C956"/>
  <c r="L956"/>
  <c r="F957" l="1"/>
  <c r="I957"/>
  <c r="A958" s="1"/>
  <c r="E957"/>
  <c r="D957"/>
  <c r="H957"/>
  <c r="K957"/>
  <c r="C957"/>
  <c r="L957"/>
  <c r="B957"/>
  <c r="J957"/>
  <c r="G1234" i="2"/>
  <c r="A1235" s="1"/>
  <c r="D1234"/>
  <c r="F1234"/>
  <c r="C1234"/>
  <c r="B1234"/>
  <c r="E1234"/>
  <c r="D1235" l="1"/>
  <c r="F1235"/>
  <c r="G1235"/>
  <c r="A1236" s="1"/>
  <c r="B1235"/>
  <c r="E1235"/>
  <c r="C1235"/>
  <c r="I958" i="1"/>
  <c r="A959" s="1"/>
  <c r="F958"/>
  <c r="E958"/>
  <c r="B958"/>
  <c r="J958"/>
  <c r="D958"/>
  <c r="H958"/>
  <c r="K958"/>
  <c r="C958"/>
  <c r="L958"/>
  <c r="F959" l="1"/>
  <c r="I959"/>
  <c r="A960" s="1"/>
  <c r="E959"/>
  <c r="D959"/>
  <c r="H959"/>
  <c r="K959"/>
  <c r="C959"/>
  <c r="L959"/>
  <c r="B959"/>
  <c r="J959"/>
  <c r="G1236" i="2"/>
  <c r="A1237" s="1"/>
  <c r="D1236"/>
  <c r="F1236"/>
  <c r="C1236"/>
  <c r="B1236"/>
  <c r="E1236"/>
  <c r="D1237" l="1"/>
  <c r="F1237"/>
  <c r="G1237"/>
  <c r="A1238" s="1"/>
  <c r="B1237"/>
  <c r="E1237"/>
  <c r="C1237"/>
  <c r="I960" i="1"/>
  <c r="A961" s="1"/>
  <c r="F960"/>
  <c r="E960"/>
  <c r="B960"/>
  <c r="J960"/>
  <c r="D960"/>
  <c r="H960"/>
  <c r="K960"/>
  <c r="C960"/>
  <c r="L960"/>
  <c r="F961" l="1"/>
  <c r="I961"/>
  <c r="A962" s="1"/>
  <c r="E961"/>
  <c r="D961"/>
  <c r="H961"/>
  <c r="K961"/>
  <c r="C961"/>
  <c r="L961"/>
  <c r="B961"/>
  <c r="J961"/>
  <c r="G1238" i="2"/>
  <c r="A1239" s="1"/>
  <c r="D1238"/>
  <c r="F1238"/>
  <c r="C1238"/>
  <c r="B1238"/>
  <c r="E1238"/>
  <c r="D1239" l="1"/>
  <c r="F1239"/>
  <c r="G1239"/>
  <c r="A1240" s="1"/>
  <c r="B1239"/>
  <c r="E1239"/>
  <c r="C1239"/>
  <c r="I962" i="1"/>
  <c r="A963" s="1"/>
  <c r="F962"/>
  <c r="E962"/>
  <c r="B962"/>
  <c r="J962"/>
  <c r="D962"/>
  <c r="H962"/>
  <c r="K962"/>
  <c r="C962"/>
  <c r="L962"/>
  <c r="F963" l="1"/>
  <c r="I963"/>
  <c r="A964" s="1"/>
  <c r="E963"/>
  <c r="D963"/>
  <c r="H963"/>
  <c r="K963"/>
  <c r="C963"/>
  <c r="L963"/>
  <c r="B963"/>
  <c r="J963"/>
  <c r="G1240" i="2"/>
  <c r="A1241" s="1"/>
  <c r="D1240"/>
  <c r="F1240"/>
  <c r="C1240"/>
  <c r="B1240"/>
  <c r="E1240"/>
  <c r="D1241" l="1"/>
  <c r="F1241"/>
  <c r="G1241"/>
  <c r="A1242" s="1"/>
  <c r="B1241"/>
  <c r="E1241"/>
  <c r="C1241"/>
  <c r="I964" i="1"/>
  <c r="A965" s="1"/>
  <c r="F964"/>
  <c r="E964"/>
  <c r="B964"/>
  <c r="J964"/>
  <c r="D964"/>
  <c r="H964"/>
  <c r="K964"/>
  <c r="C964"/>
  <c r="L964"/>
  <c r="F965" l="1"/>
  <c r="I965"/>
  <c r="A966" s="1"/>
  <c r="E965"/>
  <c r="D965"/>
  <c r="H965"/>
  <c r="K965"/>
  <c r="C965"/>
  <c r="L965"/>
  <c r="B965"/>
  <c r="J965"/>
  <c r="G1242" i="2"/>
  <c r="A1243" s="1"/>
  <c r="D1242"/>
  <c r="F1242"/>
  <c r="C1242"/>
  <c r="B1242"/>
  <c r="E1242"/>
  <c r="D1243" l="1"/>
  <c r="F1243"/>
  <c r="G1243"/>
  <c r="A1244" s="1"/>
  <c r="B1243"/>
  <c r="E1243"/>
  <c r="C1243"/>
  <c r="I966" i="1"/>
  <c r="A967" s="1"/>
  <c r="F966"/>
  <c r="E966"/>
  <c r="B966"/>
  <c r="J966"/>
  <c r="D966"/>
  <c r="H966"/>
  <c r="K966"/>
  <c r="C966"/>
  <c r="L966"/>
  <c r="F967" l="1"/>
  <c r="I967"/>
  <c r="A968" s="1"/>
  <c r="E967"/>
  <c r="D967"/>
  <c r="H967"/>
  <c r="K967"/>
  <c r="C967"/>
  <c r="L967"/>
  <c r="B967"/>
  <c r="J967"/>
  <c r="G1244" i="2"/>
  <c r="A1245" s="1"/>
  <c r="D1244"/>
  <c r="F1244"/>
  <c r="C1244"/>
  <c r="B1244"/>
  <c r="E1244"/>
  <c r="D1245" l="1"/>
  <c r="F1245"/>
  <c r="G1245"/>
  <c r="A1246" s="1"/>
  <c r="B1245"/>
  <c r="E1245"/>
  <c r="C1245"/>
  <c r="I968" i="1"/>
  <c r="A969" s="1"/>
  <c r="F968"/>
  <c r="E968"/>
  <c r="B968"/>
  <c r="J968"/>
  <c r="D968"/>
  <c r="H968"/>
  <c r="K968"/>
  <c r="C968"/>
  <c r="L968"/>
  <c r="F969" l="1"/>
  <c r="I969"/>
  <c r="A970" s="1"/>
  <c r="E969"/>
  <c r="D969"/>
  <c r="H969"/>
  <c r="K969"/>
  <c r="C969"/>
  <c r="L969"/>
  <c r="B969"/>
  <c r="J969"/>
  <c r="G1246" i="2"/>
  <c r="A1247" s="1"/>
  <c r="D1246"/>
  <c r="F1246"/>
  <c r="C1246"/>
  <c r="B1246"/>
  <c r="E1246"/>
  <c r="D1247" l="1"/>
  <c r="F1247"/>
  <c r="G1247"/>
  <c r="A1248" s="1"/>
  <c r="B1247"/>
  <c r="E1247"/>
  <c r="C1247"/>
  <c r="I970" i="1"/>
  <c r="A971" s="1"/>
  <c r="F970"/>
  <c r="E970"/>
  <c r="B970"/>
  <c r="J970"/>
  <c r="D970"/>
  <c r="H970"/>
  <c r="K970"/>
  <c r="C970"/>
  <c r="L970"/>
  <c r="F971" l="1"/>
  <c r="I971"/>
  <c r="A972" s="1"/>
  <c r="E971"/>
  <c r="D971"/>
  <c r="H971"/>
  <c r="K971"/>
  <c r="C971"/>
  <c r="L971"/>
  <c r="B971"/>
  <c r="J971"/>
  <c r="G1248" i="2"/>
  <c r="A1249" s="1"/>
  <c r="D1248"/>
  <c r="F1248"/>
  <c r="C1248"/>
  <c r="B1248"/>
  <c r="E1248"/>
  <c r="D1249" l="1"/>
  <c r="F1249"/>
  <c r="G1249"/>
  <c r="A1250" s="1"/>
  <c r="B1249"/>
  <c r="E1249"/>
  <c r="C1249"/>
  <c r="I972" i="1"/>
  <c r="A973" s="1"/>
  <c r="F972"/>
  <c r="E972"/>
  <c r="B972"/>
  <c r="J972"/>
  <c r="D972"/>
  <c r="H972"/>
  <c r="K972"/>
  <c r="C972"/>
  <c r="L972"/>
  <c r="F973" l="1"/>
  <c r="I973"/>
  <c r="A974" s="1"/>
  <c r="E973"/>
  <c r="D973"/>
  <c r="H973"/>
  <c r="K973"/>
  <c r="C973"/>
  <c r="L973"/>
  <c r="B973"/>
  <c r="J973"/>
  <c r="G1250" i="2"/>
  <c r="A1251" s="1"/>
  <c r="D1250"/>
  <c r="F1250"/>
  <c r="C1250"/>
  <c r="B1250"/>
  <c r="E1250"/>
  <c r="D1251" l="1"/>
  <c r="F1251"/>
  <c r="G1251"/>
  <c r="A1252" s="1"/>
  <c r="B1251"/>
  <c r="E1251"/>
  <c r="C1251"/>
  <c r="I974" i="1"/>
  <c r="A975" s="1"/>
  <c r="F974"/>
  <c r="E974"/>
  <c r="B974"/>
  <c r="J974"/>
  <c r="D974"/>
  <c r="H974"/>
  <c r="K974"/>
  <c r="C974"/>
  <c r="L974"/>
  <c r="F975" l="1"/>
  <c r="I975"/>
  <c r="A976" s="1"/>
  <c r="E975"/>
  <c r="D975"/>
  <c r="H975"/>
  <c r="K975"/>
  <c r="C975"/>
  <c r="L975"/>
  <c r="B975"/>
  <c r="J975"/>
  <c r="G1252" i="2"/>
  <c r="A1253" s="1"/>
  <c r="D1252"/>
  <c r="F1252"/>
  <c r="C1252"/>
  <c r="B1252"/>
  <c r="E1252"/>
  <c r="D1253" l="1"/>
  <c r="F1253"/>
  <c r="G1253"/>
  <c r="A1254" s="1"/>
  <c r="B1253"/>
  <c r="E1253"/>
  <c r="C1253"/>
  <c r="I976" i="1"/>
  <c r="A977" s="1"/>
  <c r="F976"/>
  <c r="E976"/>
  <c r="B976"/>
  <c r="J976"/>
  <c r="D976"/>
  <c r="H976"/>
  <c r="K976"/>
  <c r="C976"/>
  <c r="L976"/>
  <c r="F977" l="1"/>
  <c r="I977"/>
  <c r="A978" s="1"/>
  <c r="E977"/>
  <c r="D977"/>
  <c r="H977"/>
  <c r="K977"/>
  <c r="C977"/>
  <c r="L977"/>
  <c r="B977"/>
  <c r="J977"/>
  <c r="G1254" i="2"/>
  <c r="A1255" s="1"/>
  <c r="D1254"/>
  <c r="F1254"/>
  <c r="C1254"/>
  <c r="B1254"/>
  <c r="E1254"/>
  <c r="D1255" l="1"/>
  <c r="F1255"/>
  <c r="G1255"/>
  <c r="A1256" s="1"/>
  <c r="B1255"/>
  <c r="E1255"/>
  <c r="C1255"/>
  <c r="I978" i="1"/>
  <c r="A979" s="1"/>
  <c r="F978"/>
  <c r="E978"/>
  <c r="B978"/>
  <c r="J978"/>
  <c r="D978"/>
  <c r="H978"/>
  <c r="K978"/>
  <c r="C978"/>
  <c r="L978"/>
  <c r="F979" l="1"/>
  <c r="I979"/>
  <c r="A980" s="1"/>
  <c r="E979"/>
  <c r="D979"/>
  <c r="H979"/>
  <c r="K979"/>
  <c r="C979"/>
  <c r="L979"/>
  <c r="B979"/>
  <c r="J979"/>
  <c r="G1256" i="2"/>
  <c r="A1257" s="1"/>
  <c r="D1256"/>
  <c r="F1256"/>
  <c r="C1256"/>
  <c r="B1256"/>
  <c r="E1256"/>
  <c r="D1257" l="1"/>
  <c r="F1257"/>
  <c r="G1257"/>
  <c r="A1258" s="1"/>
  <c r="B1257"/>
  <c r="E1257"/>
  <c r="C1257"/>
  <c r="I980" i="1"/>
  <c r="A981" s="1"/>
  <c r="F980"/>
  <c r="E980"/>
  <c r="B980"/>
  <c r="J980"/>
  <c r="D980"/>
  <c r="H980"/>
  <c r="K980"/>
  <c r="C980"/>
  <c r="L980"/>
  <c r="F981" l="1"/>
  <c r="I981"/>
  <c r="A982" s="1"/>
  <c r="E981"/>
  <c r="D981"/>
  <c r="H981"/>
  <c r="K981"/>
  <c r="C981"/>
  <c r="L981"/>
  <c r="B981"/>
  <c r="J981"/>
  <c r="G1258" i="2"/>
  <c r="A1259" s="1"/>
  <c r="D1258"/>
  <c r="F1258"/>
  <c r="C1258"/>
  <c r="B1258"/>
  <c r="E1258"/>
  <c r="D1259" l="1"/>
  <c r="F1259"/>
  <c r="G1259"/>
  <c r="A1260" s="1"/>
  <c r="B1259"/>
  <c r="E1259"/>
  <c r="C1259"/>
  <c r="I982" i="1"/>
  <c r="A983" s="1"/>
  <c r="F982"/>
  <c r="E982"/>
  <c r="B982"/>
  <c r="J982"/>
  <c r="D982"/>
  <c r="H982"/>
  <c r="K982"/>
  <c r="C982"/>
  <c r="L982"/>
  <c r="F983" l="1"/>
  <c r="I983"/>
  <c r="A984" s="1"/>
  <c r="E983"/>
  <c r="D983"/>
  <c r="H983"/>
  <c r="K983"/>
  <c r="C983"/>
  <c r="L983"/>
  <c r="B983"/>
  <c r="J983"/>
  <c r="G1260" i="2"/>
  <c r="A1261" s="1"/>
  <c r="D1260"/>
  <c r="F1260"/>
  <c r="C1260"/>
  <c r="B1260"/>
  <c r="E1260"/>
  <c r="D1261" l="1"/>
  <c r="F1261"/>
  <c r="G1261"/>
  <c r="A1262" s="1"/>
  <c r="B1261"/>
  <c r="E1261"/>
  <c r="C1261"/>
  <c r="I984" i="1"/>
  <c r="A985" s="1"/>
  <c r="F984"/>
  <c r="E984"/>
  <c r="B984"/>
  <c r="J984"/>
  <c r="D984"/>
  <c r="H984"/>
  <c r="K984"/>
  <c r="C984"/>
  <c r="L984"/>
  <c r="F985" l="1"/>
  <c r="I985"/>
  <c r="A986" s="1"/>
  <c r="E985"/>
  <c r="D985"/>
  <c r="H985"/>
  <c r="K985"/>
  <c r="C985"/>
  <c r="L985"/>
  <c r="B985"/>
  <c r="J985"/>
  <c r="G1262" i="2"/>
  <c r="A1263" s="1"/>
  <c r="D1262"/>
  <c r="F1262"/>
  <c r="C1262"/>
  <c r="B1262"/>
  <c r="E1262"/>
  <c r="D1263" l="1"/>
  <c r="F1263"/>
  <c r="G1263"/>
  <c r="A1264" s="1"/>
  <c r="B1263"/>
  <c r="E1263"/>
  <c r="C1263"/>
  <c r="I986" i="1"/>
  <c r="A987" s="1"/>
  <c r="F986"/>
  <c r="E986"/>
  <c r="B986"/>
  <c r="J986"/>
  <c r="D986"/>
  <c r="H986"/>
  <c r="K986"/>
  <c r="C986"/>
  <c r="L986"/>
  <c r="F987" l="1"/>
  <c r="I987"/>
  <c r="A988" s="1"/>
  <c r="E987"/>
  <c r="D987"/>
  <c r="H987"/>
  <c r="K987"/>
  <c r="C987"/>
  <c r="L987"/>
  <c r="B987"/>
  <c r="J987"/>
  <c r="G1264" i="2"/>
  <c r="A1265" s="1"/>
  <c r="D1264"/>
  <c r="F1264"/>
  <c r="C1264"/>
  <c r="B1264"/>
  <c r="E1264"/>
  <c r="D1265" l="1"/>
  <c r="F1265"/>
  <c r="G1265"/>
  <c r="A1266" s="1"/>
  <c r="B1265"/>
  <c r="E1265"/>
  <c r="C1265"/>
  <c r="I988" i="1"/>
  <c r="A989" s="1"/>
  <c r="F988"/>
  <c r="E988"/>
  <c r="B988"/>
  <c r="J988"/>
  <c r="D988"/>
  <c r="H988"/>
  <c r="K988"/>
  <c r="C988"/>
  <c r="L988"/>
  <c r="F989" l="1"/>
  <c r="I989"/>
  <c r="A990" s="1"/>
  <c r="E989"/>
  <c r="D989"/>
  <c r="H989"/>
  <c r="K989"/>
  <c r="C989"/>
  <c r="L989"/>
  <c r="B989"/>
  <c r="J989"/>
  <c r="G1266" i="2"/>
  <c r="A1267" s="1"/>
  <c r="D1266"/>
  <c r="F1266"/>
  <c r="C1266"/>
  <c r="B1266"/>
  <c r="E1266"/>
  <c r="D1267" l="1"/>
  <c r="F1267"/>
  <c r="G1267"/>
  <c r="A1268" s="1"/>
  <c r="B1267"/>
  <c r="E1267"/>
  <c r="C1267"/>
  <c r="I990" i="1"/>
  <c r="A991" s="1"/>
  <c r="F990"/>
  <c r="E990"/>
  <c r="B990"/>
  <c r="J990"/>
  <c r="D990"/>
  <c r="H990"/>
  <c r="K990"/>
  <c r="C990"/>
  <c r="L990"/>
  <c r="F991" l="1"/>
  <c r="I991"/>
  <c r="A992" s="1"/>
  <c r="E991"/>
  <c r="D991"/>
  <c r="H991"/>
  <c r="K991"/>
  <c r="C991"/>
  <c r="L991"/>
  <c r="B991"/>
  <c r="J991"/>
  <c r="G1268" i="2"/>
  <c r="A1269" s="1"/>
  <c r="D1268"/>
  <c r="F1268"/>
  <c r="C1268"/>
  <c r="B1268"/>
  <c r="E1268"/>
  <c r="D1269" l="1"/>
  <c r="F1269"/>
  <c r="G1269"/>
  <c r="A1270" s="1"/>
  <c r="B1269"/>
  <c r="E1269"/>
  <c r="C1269"/>
  <c r="I992" i="1"/>
  <c r="A993" s="1"/>
  <c r="F992"/>
  <c r="E992"/>
  <c r="B992"/>
  <c r="J992"/>
  <c r="D992"/>
  <c r="H992"/>
  <c r="K992"/>
  <c r="C992"/>
  <c r="L992"/>
  <c r="F993" l="1"/>
  <c r="I993"/>
  <c r="A994" s="1"/>
  <c r="E993"/>
  <c r="D993"/>
  <c r="H993"/>
  <c r="K993"/>
  <c r="C993"/>
  <c r="L993"/>
  <c r="B993"/>
  <c r="J993"/>
  <c r="G1270" i="2"/>
  <c r="A1271" s="1"/>
  <c r="D1270"/>
  <c r="F1270"/>
  <c r="C1270"/>
  <c r="B1270"/>
  <c r="E1270"/>
  <c r="D1271" l="1"/>
  <c r="F1271"/>
  <c r="G1271"/>
  <c r="A1272" s="1"/>
  <c r="B1271"/>
  <c r="E1271"/>
  <c r="C1271"/>
  <c r="I994" i="1"/>
  <c r="A995" s="1"/>
  <c r="F994"/>
  <c r="E994"/>
  <c r="B994"/>
  <c r="J994"/>
  <c r="D994"/>
  <c r="H994"/>
  <c r="K994"/>
  <c r="C994"/>
  <c r="L994"/>
  <c r="F995" l="1"/>
  <c r="I995"/>
  <c r="A996" s="1"/>
  <c r="E995"/>
  <c r="D995"/>
  <c r="H995"/>
  <c r="K995"/>
  <c r="C995"/>
  <c r="L995"/>
  <c r="B995"/>
  <c r="J995"/>
  <c r="G1272" i="2"/>
  <c r="A1273" s="1"/>
  <c r="D1272"/>
  <c r="F1272"/>
  <c r="C1272"/>
  <c r="B1272"/>
  <c r="E1272"/>
  <c r="D1273" l="1"/>
  <c r="F1273"/>
  <c r="G1273"/>
  <c r="A1274" s="1"/>
  <c r="B1273"/>
  <c r="E1273"/>
  <c r="C1273"/>
  <c r="I996" i="1"/>
  <c r="A997" s="1"/>
  <c r="F996"/>
  <c r="E996"/>
  <c r="B996"/>
  <c r="J996"/>
  <c r="D996"/>
  <c r="H996"/>
  <c r="K996"/>
  <c r="C996"/>
  <c r="L996"/>
  <c r="F997" l="1"/>
  <c r="I997"/>
  <c r="A998" s="1"/>
  <c r="E997"/>
  <c r="D997"/>
  <c r="H997"/>
  <c r="K997"/>
  <c r="C997"/>
  <c r="L997"/>
  <c r="B997"/>
  <c r="J997"/>
  <c r="G1274" i="2"/>
  <c r="A1275" s="1"/>
  <c r="D1274"/>
  <c r="F1274"/>
  <c r="C1274"/>
  <c r="B1274"/>
  <c r="E1274"/>
  <c r="D1275" l="1"/>
  <c r="F1275"/>
  <c r="G1275"/>
  <c r="A1276" s="1"/>
  <c r="B1275"/>
  <c r="E1275"/>
  <c r="C1275"/>
  <c r="I998" i="1"/>
  <c r="A999" s="1"/>
  <c r="F998"/>
  <c r="E998"/>
  <c r="B998"/>
  <c r="J998"/>
  <c r="D998"/>
  <c r="H998"/>
  <c r="K998"/>
  <c r="C998"/>
  <c r="L998"/>
  <c r="F999" l="1"/>
  <c r="I999"/>
  <c r="A1000" s="1"/>
  <c r="E999"/>
  <c r="D999"/>
  <c r="H999"/>
  <c r="K999"/>
  <c r="C999"/>
  <c r="L999"/>
  <c r="B999"/>
  <c r="J999"/>
  <c r="G1276" i="2"/>
  <c r="A1277" s="1"/>
  <c r="D1276"/>
  <c r="F1276"/>
  <c r="C1276"/>
  <c r="B1276"/>
  <c r="E1276"/>
  <c r="D1277" l="1"/>
  <c r="F1277"/>
  <c r="G1277"/>
  <c r="A1278" s="1"/>
  <c r="B1277"/>
  <c r="E1277"/>
  <c r="C1277"/>
  <c r="I1000" i="1"/>
  <c r="A1001" s="1"/>
  <c r="F1000"/>
  <c r="E1000"/>
  <c r="B1000"/>
  <c r="J1000"/>
  <c r="D1000"/>
  <c r="H1000"/>
  <c r="K1000"/>
  <c r="C1000"/>
  <c r="L1000"/>
  <c r="F1001" l="1"/>
  <c r="I1001"/>
  <c r="A1002" s="1"/>
  <c r="E1001"/>
  <c r="D1001"/>
  <c r="H1001"/>
  <c r="K1001"/>
  <c r="C1001"/>
  <c r="L1001"/>
  <c r="B1001"/>
  <c r="J1001"/>
  <c r="G1278" i="2"/>
  <c r="A1279" s="1"/>
  <c r="D1278"/>
  <c r="F1278"/>
  <c r="C1278"/>
  <c r="B1278"/>
  <c r="E1278"/>
  <c r="D1279" l="1"/>
  <c r="F1279"/>
  <c r="G1279"/>
  <c r="A1280" s="1"/>
  <c r="B1279"/>
  <c r="E1279"/>
  <c r="C1279"/>
  <c r="I1002" i="1"/>
  <c r="A1003" s="1"/>
  <c r="F1002"/>
  <c r="E1002"/>
  <c r="B1002"/>
  <c r="J1002"/>
  <c r="D1002"/>
  <c r="H1002"/>
  <c r="K1002"/>
  <c r="C1002"/>
  <c r="L1002"/>
  <c r="F1003" l="1"/>
  <c r="I1003"/>
  <c r="A1004" s="1"/>
  <c r="E1003"/>
  <c r="D1003"/>
  <c r="H1003"/>
  <c r="K1003"/>
  <c r="C1003"/>
  <c r="L1003"/>
  <c r="B1003"/>
  <c r="J1003"/>
  <c r="G1280" i="2"/>
  <c r="A1281" s="1"/>
  <c r="D1280"/>
  <c r="F1280"/>
  <c r="C1280"/>
  <c r="B1280"/>
  <c r="E1280"/>
  <c r="D1281" l="1"/>
  <c r="F1281"/>
  <c r="G1281"/>
  <c r="A1282" s="1"/>
  <c r="B1281"/>
  <c r="E1281"/>
  <c r="C1281"/>
  <c r="I1004" i="1"/>
  <c r="A1005" s="1"/>
  <c r="F1004"/>
  <c r="E1004"/>
  <c r="B1004"/>
  <c r="J1004"/>
  <c r="D1004"/>
  <c r="H1004"/>
  <c r="K1004"/>
  <c r="C1004"/>
  <c r="L1004"/>
  <c r="F1005" l="1"/>
  <c r="I1005"/>
  <c r="A1006" s="1"/>
  <c r="E1005"/>
  <c r="D1005"/>
  <c r="H1005"/>
  <c r="K1005"/>
  <c r="C1005"/>
  <c r="L1005"/>
  <c r="B1005"/>
  <c r="J1005"/>
  <c r="G1282" i="2"/>
  <c r="A1283" s="1"/>
  <c r="D1282"/>
  <c r="F1282"/>
  <c r="C1282"/>
  <c r="B1282"/>
  <c r="E1282"/>
  <c r="D1283" l="1"/>
  <c r="F1283"/>
  <c r="G1283"/>
  <c r="A1284" s="1"/>
  <c r="B1283"/>
  <c r="E1283"/>
  <c r="C1283"/>
  <c r="I1006" i="1"/>
  <c r="A1007" s="1"/>
  <c r="F1006"/>
  <c r="E1006"/>
  <c r="B1006"/>
  <c r="J1006"/>
  <c r="D1006"/>
  <c r="H1006"/>
  <c r="K1006"/>
  <c r="C1006"/>
  <c r="L1006"/>
  <c r="F1007" l="1"/>
  <c r="I1007"/>
  <c r="A1008" s="1"/>
  <c r="E1007"/>
  <c r="D1007"/>
  <c r="H1007"/>
  <c r="K1007"/>
  <c r="C1007"/>
  <c r="L1007"/>
  <c r="B1007"/>
  <c r="J1007"/>
  <c r="G1284" i="2"/>
  <c r="A1285" s="1"/>
  <c r="D1284"/>
  <c r="F1284"/>
  <c r="C1284"/>
  <c r="B1284"/>
  <c r="E1284"/>
  <c r="D1285" l="1"/>
  <c r="F1285"/>
  <c r="G1285"/>
  <c r="A1286" s="1"/>
  <c r="B1285"/>
  <c r="E1285"/>
  <c r="C1285"/>
  <c r="I1008" i="1"/>
  <c r="A1009" s="1"/>
  <c r="F1008"/>
  <c r="E1008"/>
  <c r="B1008"/>
  <c r="J1008"/>
  <c r="D1008"/>
  <c r="H1008"/>
  <c r="K1008"/>
  <c r="C1008"/>
  <c r="L1008"/>
  <c r="F1009" l="1"/>
  <c r="I1009"/>
  <c r="A1010" s="1"/>
  <c r="E1009"/>
  <c r="D1009"/>
  <c r="H1009"/>
  <c r="K1009"/>
  <c r="C1009"/>
  <c r="L1009"/>
  <c r="B1009"/>
  <c r="J1009"/>
  <c r="G1286" i="2"/>
  <c r="A1287" s="1"/>
  <c r="D1286"/>
  <c r="F1286"/>
  <c r="C1286"/>
  <c r="B1286"/>
  <c r="E1286"/>
  <c r="D1287" l="1"/>
  <c r="F1287"/>
  <c r="G1287"/>
  <c r="A1288" s="1"/>
  <c r="B1287"/>
  <c r="E1287"/>
  <c r="C1287"/>
  <c r="I1010" i="1"/>
  <c r="A1011" s="1"/>
  <c r="F1010"/>
  <c r="E1010"/>
  <c r="B1010"/>
  <c r="J1010"/>
  <c r="D1010"/>
  <c r="H1010"/>
  <c r="K1010"/>
  <c r="C1010"/>
  <c r="L1010"/>
  <c r="F1011" l="1"/>
  <c r="I1011"/>
  <c r="A1012" s="1"/>
  <c r="E1011"/>
  <c r="D1011"/>
  <c r="H1011"/>
  <c r="K1011"/>
  <c r="C1011"/>
  <c r="L1011"/>
  <c r="B1011"/>
  <c r="J1011"/>
  <c r="G1288" i="2"/>
  <c r="A1289" s="1"/>
  <c r="D1288"/>
  <c r="F1288"/>
  <c r="C1288"/>
  <c r="B1288"/>
  <c r="E1288"/>
  <c r="D1289" l="1"/>
  <c r="F1289"/>
  <c r="G1289"/>
  <c r="A1290" s="1"/>
  <c r="B1289"/>
  <c r="E1289"/>
  <c r="C1289"/>
  <c r="I1012" i="1"/>
  <c r="A1013" s="1"/>
  <c r="F1012"/>
  <c r="E1012"/>
  <c r="B1012"/>
  <c r="J1012"/>
  <c r="D1012"/>
  <c r="H1012"/>
  <c r="K1012"/>
  <c r="C1012"/>
  <c r="L1012"/>
  <c r="F1013" l="1"/>
  <c r="I1013"/>
  <c r="A1014" s="1"/>
  <c r="E1013"/>
  <c r="D1013"/>
  <c r="H1013"/>
  <c r="K1013"/>
  <c r="C1013"/>
  <c r="L1013"/>
  <c r="B1013"/>
  <c r="J1013"/>
  <c r="G1290" i="2"/>
  <c r="A1291" s="1"/>
  <c r="D1290"/>
  <c r="F1290"/>
  <c r="C1290"/>
  <c r="B1290"/>
  <c r="E1290"/>
  <c r="D1291" l="1"/>
  <c r="F1291"/>
  <c r="G1291"/>
  <c r="A1292" s="1"/>
  <c r="B1291"/>
  <c r="E1291"/>
  <c r="C1291"/>
  <c r="I1014" i="1"/>
  <c r="A1015" s="1"/>
  <c r="F1014"/>
  <c r="E1014"/>
  <c r="B1014"/>
  <c r="J1014"/>
  <c r="D1014"/>
  <c r="H1014"/>
  <c r="K1014"/>
  <c r="C1014"/>
  <c r="L1014"/>
  <c r="F1015" l="1"/>
  <c r="I1015"/>
  <c r="A1016" s="1"/>
  <c r="E1015"/>
  <c r="D1015"/>
  <c r="H1015"/>
  <c r="K1015"/>
  <c r="C1015"/>
  <c r="L1015"/>
  <c r="B1015"/>
  <c r="J1015"/>
  <c r="G1292" i="2"/>
  <c r="A1293" s="1"/>
  <c r="D1292"/>
  <c r="F1292"/>
  <c r="C1292"/>
  <c r="B1292"/>
  <c r="E1292"/>
  <c r="D1293" l="1"/>
  <c r="F1293"/>
  <c r="G1293"/>
  <c r="A1294" s="1"/>
  <c r="B1293"/>
  <c r="E1293"/>
  <c r="C1293"/>
  <c r="I1016" i="1"/>
  <c r="A1017" s="1"/>
  <c r="F1016"/>
  <c r="E1016"/>
  <c r="B1016"/>
  <c r="J1016"/>
  <c r="D1016"/>
  <c r="H1016"/>
  <c r="K1016"/>
  <c r="C1016"/>
  <c r="L1016"/>
  <c r="F1017" l="1"/>
  <c r="I1017"/>
  <c r="A1018" s="1"/>
  <c r="E1017"/>
  <c r="D1017"/>
  <c r="H1017"/>
  <c r="K1017"/>
  <c r="C1017"/>
  <c r="L1017"/>
  <c r="B1017"/>
  <c r="J1017"/>
  <c r="G1294" i="2"/>
  <c r="A1295" s="1"/>
  <c r="D1294"/>
  <c r="F1294"/>
  <c r="C1294"/>
  <c r="B1294"/>
  <c r="E1294"/>
  <c r="D1295" l="1"/>
  <c r="F1295"/>
  <c r="G1295"/>
  <c r="A1296" s="1"/>
  <c r="B1295"/>
  <c r="E1295"/>
  <c r="C1295"/>
  <c r="I1018" i="1"/>
  <c r="A1019" s="1"/>
  <c r="F1018"/>
  <c r="E1018"/>
  <c r="B1018"/>
  <c r="J1018"/>
  <c r="D1018"/>
  <c r="H1018"/>
  <c r="K1018"/>
  <c r="C1018"/>
  <c r="L1018"/>
  <c r="F1019" l="1"/>
  <c r="I1019"/>
  <c r="A1020" s="1"/>
  <c r="E1019"/>
  <c r="D1019"/>
  <c r="H1019"/>
  <c r="K1019"/>
  <c r="C1019"/>
  <c r="L1019"/>
  <c r="B1019"/>
  <c r="J1019"/>
  <c r="G1296" i="2"/>
  <c r="A1297" s="1"/>
  <c r="D1296"/>
  <c r="F1296"/>
  <c r="C1296"/>
  <c r="B1296"/>
  <c r="E1296"/>
  <c r="D1297" l="1"/>
  <c r="F1297"/>
  <c r="G1297"/>
  <c r="A1298" s="1"/>
  <c r="B1297"/>
  <c r="E1297"/>
  <c r="C1297"/>
  <c r="I1020" i="1"/>
  <c r="A1021" s="1"/>
  <c r="F1020"/>
  <c r="E1020"/>
  <c r="B1020"/>
  <c r="J1020"/>
  <c r="D1020"/>
  <c r="H1020"/>
  <c r="K1020"/>
  <c r="C1020"/>
  <c r="L1020"/>
  <c r="G1298" i="2" l="1"/>
  <c r="A1299" s="1"/>
  <c r="D1298"/>
  <c r="F1298"/>
  <c r="C1298"/>
  <c r="B1298"/>
  <c r="E1298"/>
  <c r="F1021" i="1"/>
  <c r="I1021"/>
  <c r="A1022" s="1"/>
  <c r="E1021"/>
  <c r="D1021"/>
  <c r="H1021"/>
  <c r="K1021"/>
  <c r="C1021"/>
  <c r="L1021"/>
  <c r="B1021"/>
  <c r="J1021"/>
  <c r="D1299" i="2" l="1"/>
  <c r="F1299"/>
  <c r="G1299"/>
  <c r="A1300" s="1"/>
  <c r="B1299"/>
  <c r="E1299"/>
  <c r="C1299"/>
  <c r="I1022" i="1"/>
  <c r="A1023" s="1"/>
  <c r="F1022"/>
  <c r="E1022"/>
  <c r="B1022"/>
  <c r="J1022"/>
  <c r="D1022"/>
  <c r="H1022"/>
  <c r="K1022"/>
  <c r="C1022"/>
  <c r="L1022"/>
  <c r="F1023" l="1"/>
  <c r="I1023"/>
  <c r="A1024" s="1"/>
  <c r="E1023"/>
  <c r="D1023"/>
  <c r="H1023"/>
  <c r="K1023"/>
  <c r="C1023"/>
  <c r="L1023"/>
  <c r="B1023"/>
  <c r="J1023"/>
  <c r="G1300" i="2"/>
  <c r="A1301" s="1"/>
  <c r="D1300"/>
  <c r="F1300"/>
  <c r="C1300"/>
  <c r="B1300"/>
  <c r="E1300"/>
  <c r="D1301" l="1"/>
  <c r="F1301"/>
  <c r="G1301"/>
  <c r="A1302" s="1"/>
  <c r="B1301"/>
  <c r="E1301"/>
  <c r="C1301"/>
  <c r="I1024" i="1"/>
  <c r="A1025" s="1"/>
  <c r="F1024"/>
  <c r="E1024"/>
  <c r="B1024"/>
  <c r="J1024"/>
  <c r="D1024"/>
  <c r="H1024"/>
  <c r="K1024"/>
  <c r="C1024"/>
  <c r="L1024"/>
  <c r="F1025" l="1"/>
  <c r="I1025"/>
  <c r="A1026" s="1"/>
  <c r="E1025"/>
  <c r="D1025"/>
  <c r="H1025"/>
  <c r="K1025"/>
  <c r="C1025"/>
  <c r="L1025"/>
  <c r="B1025"/>
  <c r="J1025"/>
  <c r="G1302" i="2"/>
  <c r="A1303" s="1"/>
  <c r="D1302"/>
  <c r="F1302"/>
  <c r="C1302"/>
  <c r="B1302"/>
  <c r="E1302"/>
  <c r="D1303" l="1"/>
  <c r="F1303"/>
  <c r="G1303"/>
  <c r="A1304" s="1"/>
  <c r="B1303"/>
  <c r="E1303"/>
  <c r="C1303"/>
  <c r="I1026" i="1"/>
  <c r="A1027" s="1"/>
  <c r="F1026"/>
  <c r="E1026"/>
  <c r="B1026"/>
  <c r="J1026"/>
  <c r="D1026"/>
  <c r="H1026"/>
  <c r="K1026"/>
  <c r="C1026"/>
  <c r="L1026"/>
  <c r="F1027" l="1"/>
  <c r="I1027"/>
  <c r="A1028" s="1"/>
  <c r="E1027"/>
  <c r="D1027"/>
  <c r="H1027"/>
  <c r="K1027"/>
  <c r="C1027"/>
  <c r="L1027"/>
  <c r="B1027"/>
  <c r="J1027"/>
  <c r="G1304" i="2"/>
  <c r="A1305" s="1"/>
  <c r="D1304"/>
  <c r="F1304"/>
  <c r="C1304"/>
  <c r="B1304"/>
  <c r="E1304"/>
  <c r="D1305" l="1"/>
  <c r="F1305"/>
  <c r="G1305"/>
  <c r="A1306" s="1"/>
  <c r="B1305"/>
  <c r="E1305"/>
  <c r="C1305"/>
  <c r="I1028" i="1"/>
  <c r="A1029" s="1"/>
  <c r="F1028"/>
  <c r="E1028"/>
  <c r="B1028"/>
  <c r="J1028"/>
  <c r="D1028"/>
  <c r="H1028"/>
  <c r="K1028"/>
  <c r="C1028"/>
  <c r="L1028"/>
  <c r="F1029" l="1"/>
  <c r="I1029"/>
  <c r="A1030" s="1"/>
  <c r="E1029"/>
  <c r="D1029"/>
  <c r="H1029"/>
  <c r="K1029"/>
  <c r="C1029"/>
  <c r="L1029"/>
  <c r="B1029"/>
  <c r="J1029"/>
  <c r="G1306" i="2"/>
  <c r="A1307" s="1"/>
  <c r="D1306"/>
  <c r="F1306"/>
  <c r="C1306"/>
  <c r="B1306"/>
  <c r="E1306"/>
  <c r="D1307" l="1"/>
  <c r="F1307"/>
  <c r="G1307"/>
  <c r="A1308" s="1"/>
  <c r="B1307"/>
  <c r="E1307"/>
  <c r="C1307"/>
  <c r="I1030" i="1"/>
  <c r="A1031" s="1"/>
  <c r="F1030"/>
  <c r="E1030"/>
  <c r="B1030"/>
  <c r="J1030"/>
  <c r="D1030"/>
  <c r="H1030"/>
  <c r="K1030"/>
  <c r="C1030"/>
  <c r="L1030"/>
  <c r="F1031" l="1"/>
  <c r="I1031"/>
  <c r="A1032" s="1"/>
  <c r="E1031"/>
  <c r="D1031"/>
  <c r="H1031"/>
  <c r="K1031"/>
  <c r="C1031"/>
  <c r="L1031"/>
  <c r="B1031"/>
  <c r="J1031"/>
  <c r="G1308" i="2"/>
  <c r="A1309" s="1"/>
  <c r="D1308"/>
  <c r="F1308"/>
  <c r="C1308"/>
  <c r="B1308"/>
  <c r="E1308"/>
  <c r="D1309" l="1"/>
  <c r="F1309"/>
  <c r="G1309"/>
  <c r="A1310" s="1"/>
  <c r="B1309"/>
  <c r="E1309"/>
  <c r="C1309"/>
  <c r="I1032" i="1"/>
  <c r="A1033" s="1"/>
  <c r="F1032"/>
  <c r="E1032"/>
  <c r="B1032"/>
  <c r="J1032"/>
  <c r="D1032"/>
  <c r="H1032"/>
  <c r="K1032"/>
  <c r="C1032"/>
  <c r="L1032"/>
  <c r="F1033" l="1"/>
  <c r="I1033"/>
  <c r="A1034" s="1"/>
  <c r="E1033"/>
  <c r="D1033"/>
  <c r="H1033"/>
  <c r="K1033"/>
  <c r="C1033"/>
  <c r="L1033"/>
  <c r="B1033"/>
  <c r="J1033"/>
  <c r="G1310" i="2"/>
  <c r="A1311" s="1"/>
  <c r="D1310"/>
  <c r="F1310"/>
  <c r="C1310"/>
  <c r="B1310"/>
  <c r="E1310"/>
  <c r="D1311" l="1"/>
  <c r="F1311"/>
  <c r="G1311"/>
  <c r="A1312" s="1"/>
  <c r="B1311"/>
  <c r="E1311"/>
  <c r="C1311"/>
  <c r="I1034" i="1"/>
  <c r="A1035" s="1"/>
  <c r="F1034"/>
  <c r="E1034"/>
  <c r="B1034"/>
  <c r="J1034"/>
  <c r="D1034"/>
  <c r="H1034"/>
  <c r="K1034"/>
  <c r="C1034"/>
  <c r="L1034"/>
  <c r="F1035" l="1"/>
  <c r="I1035"/>
  <c r="A1036" s="1"/>
  <c r="E1035"/>
  <c r="D1035"/>
  <c r="H1035"/>
  <c r="K1035"/>
  <c r="C1035"/>
  <c r="L1035"/>
  <c r="B1035"/>
  <c r="J1035"/>
  <c r="G1312" i="2"/>
  <c r="A1313" s="1"/>
  <c r="D1312"/>
  <c r="F1312"/>
  <c r="C1312"/>
  <c r="B1312"/>
  <c r="E1312"/>
  <c r="D1313" l="1"/>
  <c r="F1313"/>
  <c r="G1313"/>
  <c r="A1314" s="1"/>
  <c r="B1313"/>
  <c r="E1313"/>
  <c r="C1313"/>
  <c r="I1036" i="1"/>
  <c r="A1037" s="1"/>
  <c r="F1036"/>
  <c r="E1036"/>
  <c r="B1036"/>
  <c r="J1036"/>
  <c r="D1036"/>
  <c r="H1036"/>
  <c r="K1036"/>
  <c r="C1036"/>
  <c r="L1036"/>
  <c r="F1037" l="1"/>
  <c r="I1037"/>
  <c r="A1038" s="1"/>
  <c r="E1037"/>
  <c r="D1037"/>
  <c r="H1037"/>
  <c r="K1037"/>
  <c r="C1037"/>
  <c r="L1037"/>
  <c r="B1037"/>
  <c r="J1037"/>
  <c r="G1314" i="2"/>
  <c r="A1315" s="1"/>
  <c r="D1314"/>
  <c r="F1314"/>
  <c r="C1314"/>
  <c r="B1314"/>
  <c r="E1314"/>
  <c r="D1315" l="1"/>
  <c r="F1315"/>
  <c r="G1315"/>
  <c r="A1316" s="1"/>
  <c r="B1315"/>
  <c r="E1315"/>
  <c r="C1315"/>
  <c r="I1038" i="1"/>
  <c r="A1039" s="1"/>
  <c r="F1038"/>
  <c r="E1038"/>
  <c r="B1038"/>
  <c r="J1038"/>
  <c r="D1038"/>
  <c r="H1038"/>
  <c r="K1038"/>
  <c r="C1038"/>
  <c r="L1038"/>
  <c r="F1039" l="1"/>
  <c r="I1039"/>
  <c r="A1040" s="1"/>
  <c r="E1039"/>
  <c r="D1039"/>
  <c r="H1039"/>
  <c r="K1039"/>
  <c r="C1039"/>
  <c r="L1039"/>
  <c r="B1039"/>
  <c r="J1039"/>
  <c r="G1316" i="2"/>
  <c r="A1317" s="1"/>
  <c r="D1316"/>
  <c r="F1316"/>
  <c r="C1316"/>
  <c r="B1316"/>
  <c r="E1316"/>
  <c r="D1317" l="1"/>
  <c r="F1317"/>
  <c r="G1317"/>
  <c r="A1318" s="1"/>
  <c r="B1317"/>
  <c r="E1317"/>
  <c r="C1317"/>
  <c r="I1040" i="1"/>
  <c r="A1041" s="1"/>
  <c r="F1040"/>
  <c r="E1040"/>
  <c r="B1040"/>
  <c r="J1040"/>
  <c r="D1040"/>
  <c r="H1040"/>
  <c r="K1040"/>
  <c r="C1040"/>
  <c r="L1040"/>
  <c r="F1041" l="1"/>
  <c r="I1041"/>
  <c r="A1042" s="1"/>
  <c r="E1041"/>
  <c r="D1041"/>
  <c r="H1041"/>
  <c r="K1041"/>
  <c r="C1041"/>
  <c r="L1041"/>
  <c r="B1041"/>
  <c r="J1041"/>
  <c r="G1318" i="2"/>
  <c r="A1319" s="1"/>
  <c r="D1318"/>
  <c r="F1318"/>
  <c r="C1318"/>
  <c r="B1318"/>
  <c r="E1318"/>
  <c r="D1319" l="1"/>
  <c r="F1319"/>
  <c r="G1319"/>
  <c r="A1320" s="1"/>
  <c r="B1319"/>
  <c r="E1319"/>
  <c r="C1319"/>
  <c r="I1042" i="1"/>
  <c r="A1043" s="1"/>
  <c r="F1042"/>
  <c r="E1042"/>
  <c r="B1042"/>
  <c r="J1042"/>
  <c r="D1042"/>
  <c r="H1042"/>
  <c r="K1042"/>
  <c r="C1042"/>
  <c r="L1042"/>
  <c r="F1043" l="1"/>
  <c r="I1043"/>
  <c r="A1044" s="1"/>
  <c r="E1043"/>
  <c r="D1043"/>
  <c r="H1043"/>
  <c r="K1043"/>
  <c r="C1043"/>
  <c r="L1043"/>
  <c r="B1043"/>
  <c r="J1043"/>
  <c r="G1320" i="2"/>
  <c r="A1321" s="1"/>
  <c r="D1320"/>
  <c r="F1320"/>
  <c r="C1320"/>
  <c r="B1320"/>
  <c r="E1320"/>
  <c r="D1321" l="1"/>
  <c r="F1321"/>
  <c r="G1321"/>
  <c r="A1322" s="1"/>
  <c r="B1321"/>
  <c r="E1321"/>
  <c r="C1321"/>
  <c r="I1044" i="1"/>
  <c r="A1045" s="1"/>
  <c r="F1044"/>
  <c r="E1044"/>
  <c r="B1044"/>
  <c r="J1044"/>
  <c r="D1044"/>
  <c r="H1044"/>
  <c r="K1044"/>
  <c r="C1044"/>
  <c r="L1044"/>
  <c r="F1045" l="1"/>
  <c r="I1045"/>
  <c r="A1046" s="1"/>
  <c r="E1045"/>
  <c r="D1045"/>
  <c r="H1045"/>
  <c r="K1045"/>
  <c r="C1045"/>
  <c r="L1045"/>
  <c r="B1045"/>
  <c r="J1045"/>
  <c r="G1322" i="2"/>
  <c r="A1323" s="1"/>
  <c r="D1322"/>
  <c r="F1322"/>
  <c r="C1322"/>
  <c r="B1322"/>
  <c r="E1322"/>
  <c r="D1323" l="1"/>
  <c r="F1323"/>
  <c r="G1323"/>
  <c r="A1324" s="1"/>
  <c r="B1323"/>
  <c r="E1323"/>
  <c r="C1323"/>
  <c r="I1046" i="1"/>
  <c r="A1047" s="1"/>
  <c r="F1046"/>
  <c r="E1046"/>
  <c r="B1046"/>
  <c r="J1046"/>
  <c r="D1046"/>
  <c r="H1046"/>
  <c r="K1046"/>
  <c r="C1046"/>
  <c r="L1046"/>
  <c r="F1047" l="1"/>
  <c r="I1047"/>
  <c r="A1048" s="1"/>
  <c r="E1047"/>
  <c r="D1047"/>
  <c r="H1047"/>
  <c r="K1047"/>
  <c r="C1047"/>
  <c r="L1047"/>
  <c r="B1047"/>
  <c r="J1047"/>
  <c r="G1324" i="2"/>
  <c r="A1325" s="1"/>
  <c r="D1324"/>
  <c r="F1324"/>
  <c r="C1324"/>
  <c r="B1324"/>
  <c r="E1324"/>
  <c r="D1325" l="1"/>
  <c r="F1325"/>
  <c r="G1325"/>
  <c r="A1326" s="1"/>
  <c r="B1325"/>
  <c r="E1325"/>
  <c r="C1325"/>
  <c r="I1048" i="1"/>
  <c r="A1049" s="1"/>
  <c r="F1048"/>
  <c r="E1048"/>
  <c r="B1048"/>
  <c r="J1048"/>
  <c r="D1048"/>
  <c r="H1048"/>
  <c r="K1048"/>
  <c r="C1048"/>
  <c r="L1048"/>
  <c r="F1049" l="1"/>
  <c r="I1049"/>
  <c r="A1050" s="1"/>
  <c r="E1049"/>
  <c r="D1049"/>
  <c r="H1049"/>
  <c r="K1049"/>
  <c r="C1049"/>
  <c r="L1049"/>
  <c r="B1049"/>
  <c r="J1049"/>
  <c r="G1326" i="2"/>
  <c r="A1327" s="1"/>
  <c r="D1326"/>
  <c r="F1326"/>
  <c r="C1326"/>
  <c r="B1326"/>
  <c r="E1326"/>
  <c r="D1327" l="1"/>
  <c r="F1327"/>
  <c r="G1327"/>
  <c r="A1328" s="1"/>
  <c r="B1327"/>
  <c r="E1327"/>
  <c r="C1327"/>
  <c r="I1050" i="1"/>
  <c r="A1051" s="1"/>
  <c r="F1050"/>
  <c r="E1050"/>
  <c r="B1050"/>
  <c r="J1050"/>
  <c r="D1050"/>
  <c r="H1050"/>
  <c r="K1050"/>
  <c r="C1050"/>
  <c r="L1050"/>
  <c r="F1051" l="1"/>
  <c r="I1051"/>
  <c r="A1052" s="1"/>
  <c r="E1051"/>
  <c r="D1051"/>
  <c r="H1051"/>
  <c r="K1051"/>
  <c r="C1051"/>
  <c r="L1051"/>
  <c r="B1051"/>
  <c r="J1051"/>
  <c r="G1328" i="2"/>
  <c r="A1329" s="1"/>
  <c r="D1328"/>
  <c r="F1328"/>
  <c r="C1328"/>
  <c r="B1328"/>
  <c r="E1328"/>
  <c r="D1329" l="1"/>
  <c r="F1329"/>
  <c r="G1329"/>
  <c r="A1330" s="1"/>
  <c r="B1329"/>
  <c r="E1329"/>
  <c r="C1329"/>
  <c r="I1052" i="1"/>
  <c r="A1053" s="1"/>
  <c r="F1052"/>
  <c r="E1052"/>
  <c r="B1052"/>
  <c r="J1052"/>
  <c r="D1052"/>
  <c r="H1052"/>
  <c r="K1052"/>
  <c r="C1052"/>
  <c r="L1052"/>
  <c r="F1053" l="1"/>
  <c r="I1053"/>
  <c r="A1054" s="1"/>
  <c r="E1053"/>
  <c r="D1053"/>
  <c r="H1053"/>
  <c r="K1053"/>
  <c r="C1053"/>
  <c r="L1053"/>
  <c r="B1053"/>
  <c r="J1053"/>
  <c r="G1330" i="2"/>
  <c r="A1331" s="1"/>
  <c r="D1330"/>
  <c r="F1330"/>
  <c r="C1330"/>
  <c r="B1330"/>
  <c r="E1330"/>
  <c r="D1331" l="1"/>
  <c r="F1331"/>
  <c r="G1331"/>
  <c r="A1332" s="1"/>
  <c r="B1331"/>
  <c r="E1331"/>
  <c r="C1331"/>
  <c r="I1054" i="1"/>
  <c r="A1055" s="1"/>
  <c r="F1054"/>
  <c r="E1054"/>
  <c r="B1054"/>
  <c r="J1054"/>
  <c r="D1054"/>
  <c r="H1054"/>
  <c r="K1054"/>
  <c r="C1054"/>
  <c r="L1054"/>
  <c r="F1055" l="1"/>
  <c r="I1055"/>
  <c r="A1056" s="1"/>
  <c r="E1055"/>
  <c r="D1055"/>
  <c r="H1055"/>
  <c r="K1055"/>
  <c r="C1055"/>
  <c r="L1055"/>
  <c r="B1055"/>
  <c r="J1055"/>
  <c r="G1332" i="2"/>
  <c r="A1333" s="1"/>
  <c r="D1332"/>
  <c r="F1332"/>
  <c r="C1332"/>
  <c r="B1332"/>
  <c r="E1332"/>
  <c r="D1333" l="1"/>
  <c r="F1333"/>
  <c r="G1333"/>
  <c r="A1334" s="1"/>
  <c r="B1333"/>
  <c r="E1333"/>
  <c r="C1333"/>
  <c r="I1056" i="1"/>
  <c r="A1057" s="1"/>
  <c r="F1056"/>
  <c r="E1056"/>
  <c r="B1056"/>
  <c r="J1056"/>
  <c r="D1056"/>
  <c r="H1056"/>
  <c r="K1056"/>
  <c r="C1056"/>
  <c r="L1056"/>
  <c r="F1057" l="1"/>
  <c r="I1057"/>
  <c r="A1058" s="1"/>
  <c r="E1057"/>
  <c r="D1057"/>
  <c r="H1057"/>
  <c r="K1057"/>
  <c r="C1057"/>
  <c r="L1057"/>
  <c r="B1057"/>
  <c r="J1057"/>
  <c r="G1334" i="2"/>
  <c r="A1335" s="1"/>
  <c r="D1334"/>
  <c r="F1334"/>
  <c r="C1334"/>
  <c r="B1334"/>
  <c r="E1334"/>
  <c r="D1335" l="1"/>
  <c r="F1335"/>
  <c r="G1335"/>
  <c r="A1336" s="1"/>
  <c r="B1335"/>
  <c r="E1335"/>
  <c r="C1335"/>
  <c r="I1058" i="1"/>
  <c r="A1059" s="1"/>
  <c r="F1058"/>
  <c r="E1058"/>
  <c r="B1058"/>
  <c r="J1058"/>
  <c r="D1058"/>
  <c r="H1058"/>
  <c r="K1058"/>
  <c r="C1058"/>
  <c r="L1058"/>
  <c r="F1059" l="1"/>
  <c r="I1059"/>
  <c r="A1060" s="1"/>
  <c r="E1059"/>
  <c r="D1059"/>
  <c r="H1059"/>
  <c r="K1059"/>
  <c r="C1059"/>
  <c r="L1059"/>
  <c r="B1059"/>
  <c r="J1059"/>
  <c r="G1336" i="2"/>
  <c r="A1337" s="1"/>
  <c r="D1336"/>
  <c r="F1336"/>
  <c r="C1336"/>
  <c r="B1336"/>
  <c r="E1336"/>
  <c r="D1337" l="1"/>
  <c r="F1337"/>
  <c r="G1337"/>
  <c r="A1338" s="1"/>
  <c r="B1337"/>
  <c r="E1337"/>
  <c r="C1337"/>
  <c r="I1060" i="1"/>
  <c r="A1061" s="1"/>
  <c r="F1060"/>
  <c r="E1060"/>
  <c r="B1060"/>
  <c r="J1060"/>
  <c r="D1060"/>
  <c r="H1060"/>
  <c r="K1060"/>
  <c r="C1060"/>
  <c r="L1060"/>
  <c r="F1061" l="1"/>
  <c r="I1061"/>
  <c r="A1062" s="1"/>
  <c r="E1061"/>
  <c r="D1061"/>
  <c r="H1061"/>
  <c r="K1061"/>
  <c r="C1061"/>
  <c r="L1061"/>
  <c r="B1061"/>
  <c r="J1061"/>
  <c r="G1338" i="2"/>
  <c r="A1339" s="1"/>
  <c r="D1338"/>
  <c r="F1338"/>
  <c r="C1338"/>
  <c r="B1338"/>
  <c r="E1338"/>
  <c r="D1339" l="1"/>
  <c r="F1339"/>
  <c r="G1339"/>
  <c r="A1340" s="1"/>
  <c r="B1339"/>
  <c r="E1339"/>
  <c r="C1339"/>
  <c r="I1062" i="1"/>
  <c r="A1063" s="1"/>
  <c r="F1062"/>
  <c r="E1062"/>
  <c r="B1062"/>
  <c r="J1062"/>
  <c r="D1062"/>
  <c r="H1062"/>
  <c r="K1062"/>
  <c r="C1062"/>
  <c r="L1062"/>
  <c r="F1063" l="1"/>
  <c r="I1063"/>
  <c r="A1064" s="1"/>
  <c r="E1063"/>
  <c r="D1063"/>
  <c r="H1063"/>
  <c r="K1063"/>
  <c r="C1063"/>
  <c r="L1063"/>
  <c r="B1063"/>
  <c r="J1063"/>
  <c r="G1340" i="2"/>
  <c r="A1341" s="1"/>
  <c r="D1340"/>
  <c r="F1340"/>
  <c r="C1340"/>
  <c r="B1340"/>
  <c r="E1340"/>
  <c r="D1341" l="1"/>
  <c r="F1341"/>
  <c r="G1341"/>
  <c r="A1342" s="1"/>
  <c r="B1341"/>
  <c r="E1341"/>
  <c r="C1341"/>
  <c r="I1064" i="1"/>
  <c r="A1065" s="1"/>
  <c r="F1064"/>
  <c r="E1064"/>
  <c r="B1064"/>
  <c r="J1064"/>
  <c r="D1064"/>
  <c r="H1064"/>
  <c r="K1064"/>
  <c r="C1064"/>
  <c r="L1064"/>
  <c r="F1065" l="1"/>
  <c r="I1065"/>
  <c r="A1066" s="1"/>
  <c r="E1065"/>
  <c r="D1065"/>
  <c r="H1065"/>
  <c r="K1065"/>
  <c r="C1065"/>
  <c r="L1065"/>
  <c r="B1065"/>
  <c r="J1065"/>
  <c r="G1342" i="2"/>
  <c r="A1343" s="1"/>
  <c r="D1342"/>
  <c r="F1342"/>
  <c r="C1342"/>
  <c r="B1342"/>
  <c r="E1342"/>
  <c r="D1343" l="1"/>
  <c r="F1343"/>
  <c r="G1343"/>
  <c r="A1344" s="1"/>
  <c r="B1343"/>
  <c r="E1343"/>
  <c r="C1343"/>
  <c r="I1066" i="1"/>
  <c r="A1067" s="1"/>
  <c r="F1066"/>
  <c r="E1066"/>
  <c r="B1066"/>
  <c r="J1066"/>
  <c r="D1066"/>
  <c r="H1066"/>
  <c r="K1066"/>
  <c r="C1066"/>
  <c r="L1066"/>
  <c r="F1067" l="1"/>
  <c r="I1067"/>
  <c r="A1068" s="1"/>
  <c r="E1067"/>
  <c r="D1067"/>
  <c r="H1067"/>
  <c r="K1067"/>
  <c r="C1067"/>
  <c r="L1067"/>
  <c r="B1067"/>
  <c r="J1067"/>
  <c r="G1344" i="2"/>
  <c r="A1345" s="1"/>
  <c r="D1344"/>
  <c r="F1344"/>
  <c r="C1344"/>
  <c r="B1344"/>
  <c r="E1344"/>
  <c r="D1345" l="1"/>
  <c r="F1345"/>
  <c r="G1345"/>
  <c r="A1346" s="1"/>
  <c r="B1345"/>
  <c r="E1345"/>
  <c r="C1345"/>
  <c r="I1068" i="1"/>
  <c r="A1069" s="1"/>
  <c r="F1068"/>
  <c r="E1068"/>
  <c r="B1068"/>
  <c r="J1068"/>
  <c r="D1068"/>
  <c r="H1068"/>
  <c r="K1068"/>
  <c r="C1068"/>
  <c r="L1068"/>
  <c r="F1069" l="1"/>
  <c r="I1069"/>
  <c r="A1070" s="1"/>
  <c r="E1069"/>
  <c r="D1069"/>
  <c r="H1069"/>
  <c r="K1069"/>
  <c r="C1069"/>
  <c r="L1069"/>
  <c r="B1069"/>
  <c r="J1069"/>
  <c r="G1346" i="2"/>
  <c r="A1347" s="1"/>
  <c r="D1346"/>
  <c r="F1346"/>
  <c r="C1346"/>
  <c r="B1346"/>
  <c r="E1346"/>
  <c r="D1347" l="1"/>
  <c r="F1347"/>
  <c r="G1347"/>
  <c r="A1348" s="1"/>
  <c r="B1347"/>
  <c r="E1347"/>
  <c r="C1347"/>
  <c r="I1070" i="1"/>
  <c r="A1071" s="1"/>
  <c r="F1070"/>
  <c r="E1070"/>
  <c r="B1070"/>
  <c r="J1070"/>
  <c r="D1070"/>
  <c r="H1070"/>
  <c r="K1070"/>
  <c r="C1070"/>
  <c r="L1070"/>
  <c r="F1071" l="1"/>
  <c r="I1071"/>
  <c r="A1072" s="1"/>
  <c r="E1071"/>
  <c r="D1071"/>
  <c r="H1071"/>
  <c r="K1071"/>
  <c r="C1071"/>
  <c r="L1071"/>
  <c r="B1071"/>
  <c r="J1071"/>
  <c r="G1348" i="2"/>
  <c r="A1349" s="1"/>
  <c r="D1348"/>
  <c r="F1348"/>
  <c r="C1348"/>
  <c r="B1348"/>
  <c r="E1348"/>
  <c r="D1349" l="1"/>
  <c r="F1349"/>
  <c r="G1349"/>
  <c r="A1350" s="1"/>
  <c r="B1349"/>
  <c r="E1349"/>
  <c r="C1349"/>
  <c r="I1072" i="1"/>
  <c r="A1073" s="1"/>
  <c r="F1072"/>
  <c r="E1072"/>
  <c r="B1072"/>
  <c r="J1072"/>
  <c r="D1072"/>
  <c r="H1072"/>
  <c r="K1072"/>
  <c r="C1072"/>
  <c r="L1072"/>
  <c r="F1073" l="1"/>
  <c r="I1073"/>
  <c r="A1074" s="1"/>
  <c r="E1073"/>
  <c r="D1073"/>
  <c r="H1073"/>
  <c r="K1073"/>
  <c r="C1073"/>
  <c r="L1073"/>
  <c r="B1073"/>
  <c r="J1073"/>
  <c r="G1350" i="2"/>
  <c r="A1351" s="1"/>
  <c r="D1350"/>
  <c r="F1350"/>
  <c r="C1350"/>
  <c r="B1350"/>
  <c r="E1350"/>
  <c r="D1351" l="1"/>
  <c r="F1351"/>
  <c r="G1351"/>
  <c r="A1352" s="1"/>
  <c r="B1351"/>
  <c r="E1351"/>
  <c r="C1351"/>
  <c r="I1074" i="1"/>
  <c r="A1075" s="1"/>
  <c r="F1074"/>
  <c r="E1074"/>
  <c r="B1074"/>
  <c r="J1074"/>
  <c r="D1074"/>
  <c r="H1074"/>
  <c r="K1074"/>
  <c r="C1074"/>
  <c r="L1074"/>
  <c r="F1075" l="1"/>
  <c r="I1075"/>
  <c r="A1076" s="1"/>
  <c r="E1075"/>
  <c r="D1075"/>
  <c r="H1075"/>
  <c r="K1075"/>
  <c r="C1075"/>
  <c r="L1075"/>
  <c r="B1075"/>
  <c r="J1075"/>
  <c r="G1352" i="2"/>
  <c r="A1353" s="1"/>
  <c r="D1352"/>
  <c r="F1352"/>
  <c r="C1352"/>
  <c r="B1352"/>
  <c r="E1352"/>
  <c r="D1353" l="1"/>
  <c r="F1353"/>
  <c r="G1353"/>
  <c r="A1354" s="1"/>
  <c r="B1353"/>
  <c r="E1353"/>
  <c r="C1353"/>
  <c r="I1076" i="1"/>
  <c r="A1077" s="1"/>
  <c r="F1076"/>
  <c r="E1076"/>
  <c r="B1076"/>
  <c r="J1076"/>
  <c r="D1076"/>
  <c r="H1076"/>
  <c r="K1076"/>
  <c r="C1076"/>
  <c r="L1076"/>
  <c r="F1077" l="1"/>
  <c r="I1077"/>
  <c r="A1078" s="1"/>
  <c r="E1077"/>
  <c r="D1077"/>
  <c r="H1077"/>
  <c r="K1077"/>
  <c r="C1077"/>
  <c r="L1077"/>
  <c r="B1077"/>
  <c r="J1077"/>
  <c r="G1354" i="2"/>
  <c r="A1355" s="1"/>
  <c r="D1354"/>
  <c r="F1354"/>
  <c r="C1354"/>
  <c r="B1354"/>
  <c r="E1354"/>
  <c r="D1355" l="1"/>
  <c r="F1355"/>
  <c r="G1355"/>
  <c r="A1356" s="1"/>
  <c r="B1355"/>
  <c r="E1355"/>
  <c r="C1355"/>
  <c r="I1078" i="1"/>
  <c r="A1079" s="1"/>
  <c r="F1078"/>
  <c r="E1078"/>
  <c r="B1078"/>
  <c r="J1078"/>
  <c r="D1078"/>
  <c r="H1078"/>
  <c r="K1078"/>
  <c r="C1078"/>
  <c r="L1078"/>
  <c r="F1079" l="1"/>
  <c r="I1079"/>
  <c r="A1080" s="1"/>
  <c r="E1079"/>
  <c r="D1079"/>
  <c r="H1079"/>
  <c r="K1079"/>
  <c r="C1079"/>
  <c r="L1079"/>
  <c r="B1079"/>
  <c r="J1079"/>
  <c r="G1356" i="2"/>
  <c r="A1357" s="1"/>
  <c r="D1356"/>
  <c r="F1356"/>
  <c r="C1356"/>
  <c r="B1356"/>
  <c r="E1356"/>
  <c r="D1357" l="1"/>
  <c r="F1357"/>
  <c r="G1357"/>
  <c r="A1358" s="1"/>
  <c r="B1357"/>
  <c r="E1357"/>
  <c r="C1357"/>
  <c r="I1080" i="1"/>
  <c r="A1081" s="1"/>
  <c r="F1080"/>
  <c r="E1080"/>
  <c r="B1080"/>
  <c r="J1080"/>
  <c r="D1080"/>
  <c r="H1080"/>
  <c r="K1080"/>
  <c r="C1080"/>
  <c r="L1080"/>
  <c r="F1081" l="1"/>
  <c r="I1081"/>
  <c r="A1082" s="1"/>
  <c r="E1081"/>
  <c r="D1081"/>
  <c r="H1081"/>
  <c r="K1081"/>
  <c r="C1081"/>
  <c r="L1081"/>
  <c r="B1081"/>
  <c r="J1081"/>
  <c r="G1358" i="2"/>
  <c r="A1359" s="1"/>
  <c r="D1358"/>
  <c r="F1358"/>
  <c r="C1358"/>
  <c r="B1358"/>
  <c r="E1358"/>
  <c r="D1359" l="1"/>
  <c r="F1359"/>
  <c r="G1359"/>
  <c r="A1360" s="1"/>
  <c r="B1359"/>
  <c r="E1359"/>
  <c r="C1359"/>
  <c r="I1082" i="1"/>
  <c r="A1083" s="1"/>
  <c r="F1082"/>
  <c r="E1082"/>
  <c r="B1082"/>
  <c r="J1082"/>
  <c r="D1082"/>
  <c r="H1082"/>
  <c r="K1082"/>
  <c r="C1082"/>
  <c r="L1082"/>
  <c r="F1083" l="1"/>
  <c r="I1083"/>
  <c r="A1084" s="1"/>
  <c r="E1083"/>
  <c r="D1083"/>
  <c r="H1083"/>
  <c r="K1083"/>
  <c r="C1083"/>
  <c r="L1083"/>
  <c r="B1083"/>
  <c r="J1083"/>
  <c r="G1360" i="2"/>
  <c r="A1361" s="1"/>
  <c r="D1360"/>
  <c r="F1360"/>
  <c r="C1360"/>
  <c r="B1360"/>
  <c r="E1360"/>
  <c r="D1361" l="1"/>
  <c r="F1361"/>
  <c r="G1361"/>
  <c r="A1362" s="1"/>
  <c r="B1361"/>
  <c r="E1361"/>
  <c r="C1361"/>
  <c r="I1084" i="1"/>
  <c r="A1085" s="1"/>
  <c r="F1084"/>
  <c r="E1084"/>
  <c r="B1084"/>
  <c r="J1084"/>
  <c r="D1084"/>
  <c r="H1084"/>
  <c r="K1084"/>
  <c r="C1084"/>
  <c r="L1084"/>
  <c r="F1085" l="1"/>
  <c r="I1085"/>
  <c r="A1086" s="1"/>
  <c r="E1085"/>
  <c r="D1085"/>
  <c r="H1085"/>
  <c r="K1085"/>
  <c r="C1085"/>
  <c r="L1085"/>
  <c r="B1085"/>
  <c r="J1085"/>
  <c r="G1362" i="2"/>
  <c r="A1363" s="1"/>
  <c r="D1362"/>
  <c r="F1362"/>
  <c r="C1362"/>
  <c r="B1362"/>
  <c r="E1362"/>
  <c r="D1363" l="1"/>
  <c r="F1363"/>
  <c r="G1363"/>
  <c r="A1364" s="1"/>
  <c r="B1363"/>
  <c r="E1363"/>
  <c r="C1363"/>
  <c r="I1086" i="1"/>
  <c r="A1087" s="1"/>
  <c r="F1086"/>
  <c r="E1086"/>
  <c r="B1086"/>
  <c r="J1086"/>
  <c r="D1086"/>
  <c r="H1086"/>
  <c r="K1086"/>
  <c r="C1086"/>
  <c r="L1086"/>
  <c r="F1087" l="1"/>
  <c r="I1087"/>
  <c r="A1088" s="1"/>
  <c r="E1087"/>
  <c r="D1087"/>
  <c r="H1087"/>
  <c r="K1087"/>
  <c r="C1087"/>
  <c r="L1087"/>
  <c r="B1087"/>
  <c r="J1087"/>
  <c r="G1364" i="2"/>
  <c r="A1365" s="1"/>
  <c r="D1364"/>
  <c r="F1364"/>
  <c r="C1364"/>
  <c r="B1364"/>
  <c r="E1364"/>
  <c r="D1365" l="1"/>
  <c r="F1365"/>
  <c r="G1365"/>
  <c r="A1366" s="1"/>
  <c r="B1365"/>
  <c r="E1365"/>
  <c r="C1365"/>
  <c r="I1088" i="1"/>
  <c r="A1089" s="1"/>
  <c r="F1088"/>
  <c r="E1088"/>
  <c r="B1088"/>
  <c r="J1088"/>
  <c r="D1088"/>
  <c r="H1088"/>
  <c r="K1088"/>
  <c r="C1088"/>
  <c r="L1088"/>
  <c r="F1089" l="1"/>
  <c r="I1089"/>
  <c r="A1090" s="1"/>
  <c r="E1089"/>
  <c r="D1089"/>
  <c r="H1089"/>
  <c r="K1089"/>
  <c r="C1089"/>
  <c r="L1089"/>
  <c r="B1089"/>
  <c r="J1089"/>
  <c r="G1366" i="2"/>
  <c r="A1367" s="1"/>
  <c r="D1366"/>
  <c r="F1366"/>
  <c r="C1366"/>
  <c r="B1366"/>
  <c r="E1366"/>
  <c r="D1367" l="1"/>
  <c r="F1367"/>
  <c r="G1367"/>
  <c r="A1368" s="1"/>
  <c r="B1367"/>
  <c r="E1367"/>
  <c r="C1367"/>
  <c r="I1090" i="1"/>
  <c r="A1091" s="1"/>
  <c r="F1090"/>
  <c r="E1090"/>
  <c r="B1090"/>
  <c r="J1090"/>
  <c r="D1090"/>
  <c r="H1090"/>
  <c r="K1090"/>
  <c r="C1090"/>
  <c r="L1090"/>
  <c r="F1091" l="1"/>
  <c r="I1091"/>
  <c r="A1092" s="1"/>
  <c r="E1091"/>
  <c r="D1091"/>
  <c r="H1091"/>
  <c r="K1091"/>
  <c r="C1091"/>
  <c r="L1091"/>
  <c r="B1091"/>
  <c r="J1091"/>
  <c r="G1368" i="2"/>
  <c r="A1369" s="1"/>
  <c r="D1368"/>
  <c r="F1368"/>
  <c r="C1368"/>
  <c r="B1368"/>
  <c r="E1368"/>
  <c r="D1369" l="1"/>
  <c r="F1369"/>
  <c r="G1369"/>
  <c r="A1370" s="1"/>
  <c r="B1369"/>
  <c r="E1369"/>
  <c r="C1369"/>
  <c r="I1092" i="1"/>
  <c r="A1093" s="1"/>
  <c r="F1092"/>
  <c r="E1092"/>
  <c r="B1092"/>
  <c r="J1092"/>
  <c r="D1092"/>
  <c r="H1092"/>
  <c r="K1092"/>
  <c r="C1092"/>
  <c r="L1092"/>
  <c r="F1093" l="1"/>
  <c r="I1093"/>
  <c r="A1094" s="1"/>
  <c r="E1093"/>
  <c r="D1093"/>
  <c r="H1093"/>
  <c r="K1093"/>
  <c r="C1093"/>
  <c r="L1093"/>
  <c r="B1093"/>
  <c r="J1093"/>
  <c r="G1370" i="2"/>
  <c r="A1371" s="1"/>
  <c r="D1370"/>
  <c r="F1370"/>
  <c r="C1370"/>
  <c r="B1370"/>
  <c r="E1370"/>
  <c r="D1371" l="1"/>
  <c r="F1371"/>
  <c r="G1371"/>
  <c r="A1372" s="1"/>
  <c r="B1371"/>
  <c r="E1371"/>
  <c r="C1371"/>
  <c r="I1094" i="1"/>
  <c r="A1095" s="1"/>
  <c r="F1094"/>
  <c r="E1094"/>
  <c r="B1094"/>
  <c r="J1094"/>
  <c r="D1094"/>
  <c r="H1094"/>
  <c r="K1094"/>
  <c r="C1094"/>
  <c r="L1094"/>
  <c r="F1095" l="1"/>
  <c r="I1095"/>
  <c r="A1096" s="1"/>
  <c r="E1095"/>
  <c r="D1095"/>
  <c r="H1095"/>
  <c r="K1095"/>
  <c r="C1095"/>
  <c r="L1095"/>
  <c r="B1095"/>
  <c r="J1095"/>
  <c r="G1372" i="2"/>
  <c r="A1373" s="1"/>
  <c r="D1372"/>
  <c r="F1372"/>
  <c r="C1372"/>
  <c r="B1372"/>
  <c r="E1372"/>
  <c r="D1373" l="1"/>
  <c r="F1373"/>
  <c r="G1373"/>
  <c r="A1374" s="1"/>
  <c r="B1373"/>
  <c r="E1373"/>
  <c r="C1373"/>
  <c r="I1096" i="1"/>
  <c r="A1097" s="1"/>
  <c r="F1096"/>
  <c r="E1096"/>
  <c r="B1096"/>
  <c r="J1096"/>
  <c r="D1096"/>
  <c r="H1096"/>
  <c r="K1096"/>
  <c r="C1096"/>
  <c r="L1096"/>
  <c r="F1097" l="1"/>
  <c r="I1097"/>
  <c r="A1098" s="1"/>
  <c r="E1097"/>
  <c r="D1097"/>
  <c r="H1097"/>
  <c r="K1097"/>
  <c r="C1097"/>
  <c r="L1097"/>
  <c r="B1097"/>
  <c r="J1097"/>
  <c r="G1374" i="2"/>
  <c r="A1375" s="1"/>
  <c r="D1374"/>
  <c r="F1374"/>
  <c r="C1374"/>
  <c r="B1374"/>
  <c r="E1374"/>
  <c r="D1375" l="1"/>
  <c r="F1375"/>
  <c r="G1375"/>
  <c r="A1376" s="1"/>
  <c r="B1375"/>
  <c r="E1375"/>
  <c r="C1375"/>
  <c r="I1098" i="1"/>
  <c r="A1099" s="1"/>
  <c r="F1098"/>
  <c r="E1098"/>
  <c r="B1098"/>
  <c r="J1098"/>
  <c r="D1098"/>
  <c r="H1098"/>
  <c r="K1098"/>
  <c r="C1098"/>
  <c r="L1098"/>
  <c r="F1099" l="1"/>
  <c r="I1099"/>
  <c r="A1100" s="1"/>
  <c r="E1099"/>
  <c r="D1099"/>
  <c r="H1099"/>
  <c r="K1099"/>
  <c r="C1099"/>
  <c r="L1099"/>
  <c r="B1099"/>
  <c r="J1099"/>
  <c r="G1376" i="2"/>
  <c r="A1377" s="1"/>
  <c r="D1376"/>
  <c r="F1376"/>
  <c r="C1376"/>
  <c r="B1376"/>
  <c r="E1376"/>
  <c r="D1377" l="1"/>
  <c r="F1377"/>
  <c r="G1377"/>
  <c r="A1378" s="1"/>
  <c r="B1377"/>
  <c r="E1377"/>
  <c r="C1377"/>
  <c r="I1100" i="1"/>
  <c r="A1101" s="1"/>
  <c r="F1100"/>
  <c r="E1100"/>
  <c r="B1100"/>
  <c r="J1100"/>
  <c r="D1100"/>
  <c r="H1100"/>
  <c r="K1100"/>
  <c r="C1100"/>
  <c r="L1100"/>
  <c r="F1101" l="1"/>
  <c r="I1101"/>
  <c r="A1102" s="1"/>
  <c r="E1101"/>
  <c r="D1101"/>
  <c r="H1101"/>
  <c r="K1101"/>
  <c r="C1101"/>
  <c r="L1101"/>
  <c r="B1101"/>
  <c r="J1101"/>
  <c r="G1378" i="2"/>
  <c r="A1379" s="1"/>
  <c r="D1378"/>
  <c r="F1378"/>
  <c r="C1378"/>
  <c r="B1378"/>
  <c r="E1378"/>
  <c r="D1379" l="1"/>
  <c r="F1379"/>
  <c r="G1379"/>
  <c r="A1380" s="1"/>
  <c r="B1379"/>
  <c r="E1379"/>
  <c r="C1379"/>
  <c r="I1102" i="1"/>
  <c r="A1103" s="1"/>
  <c r="F1102"/>
  <c r="E1102"/>
  <c r="B1102"/>
  <c r="J1102"/>
  <c r="D1102"/>
  <c r="H1102"/>
  <c r="K1102"/>
  <c r="C1102"/>
  <c r="L1102"/>
  <c r="F1103" l="1"/>
  <c r="I1103"/>
  <c r="A1104" s="1"/>
  <c r="E1103"/>
  <c r="D1103"/>
  <c r="H1103"/>
  <c r="K1103"/>
  <c r="C1103"/>
  <c r="L1103"/>
  <c r="B1103"/>
  <c r="J1103"/>
  <c r="G1380" i="2"/>
  <c r="A1381" s="1"/>
  <c r="D1380"/>
  <c r="F1380"/>
  <c r="C1380"/>
  <c r="B1380"/>
  <c r="E1380"/>
  <c r="D1381" l="1"/>
  <c r="F1381"/>
  <c r="G1381"/>
  <c r="A1382" s="1"/>
  <c r="B1381"/>
  <c r="E1381"/>
  <c r="C1381"/>
  <c r="I1104" i="1"/>
  <c r="A1105" s="1"/>
  <c r="F1104"/>
  <c r="E1104"/>
  <c r="B1104"/>
  <c r="J1104"/>
  <c r="D1104"/>
  <c r="H1104"/>
  <c r="K1104"/>
  <c r="C1104"/>
  <c r="L1104"/>
  <c r="F1105" l="1"/>
  <c r="I1105"/>
  <c r="A1106" s="1"/>
  <c r="E1105"/>
  <c r="D1105"/>
  <c r="H1105"/>
  <c r="K1105"/>
  <c r="C1105"/>
  <c r="L1105"/>
  <c r="B1105"/>
  <c r="J1105"/>
  <c r="G1382" i="2"/>
  <c r="A1383" s="1"/>
  <c r="D1382"/>
  <c r="F1382"/>
  <c r="C1382"/>
  <c r="B1382"/>
  <c r="E1382"/>
  <c r="D1383" l="1"/>
  <c r="F1383"/>
  <c r="G1383"/>
  <c r="A1384" s="1"/>
  <c r="B1383"/>
  <c r="E1383"/>
  <c r="C1383"/>
  <c r="I1106" i="1"/>
  <c r="A1107" s="1"/>
  <c r="F1106"/>
  <c r="E1106"/>
  <c r="B1106"/>
  <c r="J1106"/>
  <c r="D1106"/>
  <c r="H1106"/>
  <c r="K1106"/>
  <c r="C1106"/>
  <c r="L1106"/>
  <c r="F1107" l="1"/>
  <c r="I1107"/>
  <c r="A1108" s="1"/>
  <c r="E1107"/>
  <c r="D1107"/>
  <c r="H1107"/>
  <c r="K1107"/>
  <c r="C1107"/>
  <c r="L1107"/>
  <c r="B1107"/>
  <c r="J1107"/>
  <c r="G1384" i="2"/>
  <c r="A1385" s="1"/>
  <c r="D1384"/>
  <c r="F1384"/>
  <c r="C1384"/>
  <c r="B1384"/>
  <c r="E1384"/>
  <c r="D1385" l="1"/>
  <c r="F1385"/>
  <c r="G1385"/>
  <c r="A1386" s="1"/>
  <c r="B1385"/>
  <c r="E1385"/>
  <c r="C1385"/>
  <c r="I1108" i="1"/>
  <c r="A1109" s="1"/>
  <c r="F1108"/>
  <c r="E1108"/>
  <c r="B1108"/>
  <c r="J1108"/>
  <c r="D1108"/>
  <c r="H1108"/>
  <c r="K1108"/>
  <c r="C1108"/>
  <c r="L1108"/>
  <c r="F1109" l="1"/>
  <c r="I1109"/>
  <c r="A1110" s="1"/>
  <c r="E1109"/>
  <c r="D1109"/>
  <c r="H1109"/>
  <c r="K1109"/>
  <c r="C1109"/>
  <c r="L1109"/>
  <c r="B1109"/>
  <c r="J1109"/>
  <c r="G1386" i="2"/>
  <c r="A1387" s="1"/>
  <c r="D1386"/>
  <c r="F1386"/>
  <c r="C1386"/>
  <c r="B1386"/>
  <c r="E1386"/>
  <c r="D1387" l="1"/>
  <c r="F1387"/>
  <c r="G1387"/>
  <c r="A1388" s="1"/>
  <c r="B1387"/>
  <c r="E1387"/>
  <c r="C1387"/>
  <c r="I1110" i="1"/>
  <c r="A1111" s="1"/>
  <c r="F1110"/>
  <c r="E1110"/>
  <c r="B1110"/>
  <c r="J1110"/>
  <c r="D1110"/>
  <c r="H1110"/>
  <c r="K1110"/>
  <c r="C1110"/>
  <c r="L1110"/>
  <c r="F1111" l="1"/>
  <c r="I1111"/>
  <c r="A1112" s="1"/>
  <c r="E1111"/>
  <c r="D1111"/>
  <c r="H1111"/>
  <c r="K1111"/>
  <c r="B1111"/>
  <c r="J1111"/>
  <c r="C1111"/>
  <c r="L1111"/>
  <c r="G1388" i="2"/>
  <c r="A1389" s="1"/>
  <c r="D1388"/>
  <c r="F1388"/>
  <c r="C1388"/>
  <c r="B1388"/>
  <c r="E1388"/>
  <c r="D1389" l="1"/>
  <c r="F1389"/>
  <c r="G1389"/>
  <c r="A1390" s="1"/>
  <c r="B1389"/>
  <c r="E1389"/>
  <c r="C1389"/>
  <c r="I1112" i="1"/>
  <c r="A1113" s="1"/>
  <c r="F1112"/>
  <c r="E1112"/>
  <c r="B1112"/>
  <c r="D1112"/>
  <c r="H1112"/>
  <c r="K1112"/>
  <c r="C1112"/>
  <c r="J1112"/>
  <c r="L1112"/>
  <c r="F1113" l="1"/>
  <c r="I1113"/>
  <c r="A1114" s="1"/>
  <c r="E1113"/>
  <c r="D1113"/>
  <c r="H1113"/>
  <c r="K1113"/>
  <c r="B1113"/>
  <c r="C1113"/>
  <c r="L1113"/>
  <c r="J1113"/>
  <c r="G1390" i="2"/>
  <c r="A1391" s="1"/>
  <c r="D1390"/>
  <c r="F1390"/>
  <c r="C1390"/>
  <c r="B1390"/>
  <c r="E1390"/>
  <c r="D1391" l="1"/>
  <c r="F1391"/>
  <c r="G1391"/>
  <c r="A1392" s="1"/>
  <c r="B1391"/>
  <c r="E1391"/>
  <c r="C1391"/>
  <c r="I1114" i="1"/>
  <c r="A1115" s="1"/>
  <c r="F1114"/>
  <c r="E1114"/>
  <c r="B1114"/>
  <c r="D1114"/>
  <c r="H1114"/>
  <c r="K1114"/>
  <c r="J1114"/>
  <c r="C1114"/>
  <c r="L1114"/>
  <c r="F1115" l="1"/>
  <c r="I1115"/>
  <c r="A1116" s="1"/>
  <c r="E1115"/>
  <c r="D1115"/>
  <c r="H1115"/>
  <c r="K1115"/>
  <c r="B1115"/>
  <c r="C1115"/>
  <c r="L1115"/>
  <c r="J1115"/>
  <c r="G1392" i="2"/>
  <c r="A1393" s="1"/>
  <c r="D1392"/>
  <c r="F1392"/>
  <c r="C1392"/>
  <c r="B1392"/>
  <c r="E1392"/>
  <c r="D1393" l="1"/>
  <c r="F1393"/>
  <c r="G1393"/>
  <c r="A1394" s="1"/>
  <c r="B1393"/>
  <c r="E1393"/>
  <c r="C1393"/>
  <c r="I1116" i="1"/>
  <c r="A1117" s="1"/>
  <c r="F1116"/>
  <c r="E1116"/>
  <c r="B1116"/>
  <c r="D1116"/>
  <c r="H1116"/>
  <c r="K1116"/>
  <c r="J1116"/>
  <c r="C1116"/>
  <c r="L1116"/>
  <c r="F1117" l="1"/>
  <c r="I1117"/>
  <c r="A1118" s="1"/>
  <c r="E1117"/>
  <c r="D1117"/>
  <c r="H1117"/>
  <c r="K1117"/>
  <c r="B1117"/>
  <c r="C1117"/>
  <c r="L1117"/>
  <c r="J1117"/>
  <c r="G1394" i="2"/>
  <c r="A1395" s="1"/>
  <c r="D1394"/>
  <c r="F1394"/>
  <c r="C1394"/>
  <c r="B1394"/>
  <c r="E1394"/>
  <c r="D1395" l="1"/>
  <c r="F1395"/>
  <c r="G1395"/>
  <c r="A1396" s="1"/>
  <c r="B1395"/>
  <c r="E1395"/>
  <c r="C1395"/>
  <c r="I1118" i="1"/>
  <c r="A1119" s="1"/>
  <c r="F1118"/>
  <c r="E1118"/>
  <c r="B1118"/>
  <c r="D1118"/>
  <c r="H1118"/>
  <c r="K1118"/>
  <c r="J1118"/>
  <c r="C1118"/>
  <c r="L1118"/>
  <c r="F1119" l="1"/>
  <c r="I1119"/>
  <c r="A1120" s="1"/>
  <c r="E1119"/>
  <c r="D1119"/>
  <c r="H1119"/>
  <c r="K1119"/>
  <c r="B1119"/>
  <c r="C1119"/>
  <c r="L1119"/>
  <c r="J1119"/>
  <c r="G1396" i="2"/>
  <c r="A1397" s="1"/>
  <c r="D1396"/>
  <c r="F1396"/>
  <c r="C1396"/>
  <c r="B1396"/>
  <c r="E1396"/>
  <c r="D1397" l="1"/>
  <c r="F1397"/>
  <c r="G1397"/>
  <c r="A1398" s="1"/>
  <c r="B1397"/>
  <c r="E1397"/>
  <c r="C1397"/>
  <c r="I1120" i="1"/>
  <c r="A1121" s="1"/>
  <c r="F1120"/>
  <c r="E1120"/>
  <c r="B1120"/>
  <c r="D1120"/>
  <c r="H1120"/>
  <c r="K1120"/>
  <c r="J1120"/>
  <c r="C1120"/>
  <c r="L1120"/>
  <c r="F1121" l="1"/>
  <c r="I1121"/>
  <c r="A1122" s="1"/>
  <c r="E1121"/>
  <c r="D1121"/>
  <c r="H1121"/>
  <c r="K1121"/>
  <c r="B1121"/>
  <c r="C1121"/>
  <c r="L1121"/>
  <c r="J1121"/>
  <c r="G1398" i="2"/>
  <c r="A1399" s="1"/>
  <c r="D1398"/>
  <c r="F1398"/>
  <c r="C1398"/>
  <c r="B1398"/>
  <c r="E1398"/>
  <c r="D1399" l="1"/>
  <c r="F1399"/>
  <c r="G1399"/>
  <c r="A1400" s="1"/>
  <c r="B1399"/>
  <c r="E1399"/>
  <c r="C1399"/>
  <c r="I1122" i="1"/>
  <c r="A1123" s="1"/>
  <c r="F1122"/>
  <c r="E1122"/>
  <c r="B1122"/>
  <c r="D1122"/>
  <c r="H1122"/>
  <c r="K1122"/>
  <c r="J1122"/>
  <c r="C1122"/>
  <c r="L1122"/>
  <c r="F1123" l="1"/>
  <c r="I1123"/>
  <c r="A1124" s="1"/>
  <c r="E1123"/>
  <c r="D1123"/>
  <c r="H1123"/>
  <c r="K1123"/>
  <c r="B1123"/>
  <c r="C1123"/>
  <c r="L1123"/>
  <c r="J1123"/>
  <c r="G1400" i="2"/>
  <c r="A1401" s="1"/>
  <c r="D1400"/>
  <c r="F1400"/>
  <c r="C1400"/>
  <c r="B1400"/>
  <c r="E1400"/>
  <c r="D1401" l="1"/>
  <c r="F1401"/>
  <c r="G1401"/>
  <c r="A1402" s="1"/>
  <c r="B1401"/>
  <c r="E1401"/>
  <c r="C1401"/>
  <c r="I1124" i="1"/>
  <c r="A1125" s="1"/>
  <c r="F1124"/>
  <c r="E1124"/>
  <c r="B1124"/>
  <c r="D1124"/>
  <c r="H1124"/>
  <c r="K1124"/>
  <c r="J1124"/>
  <c r="C1124"/>
  <c r="L1124"/>
  <c r="F1125" l="1"/>
  <c r="I1125"/>
  <c r="A1126" s="1"/>
  <c r="E1125"/>
  <c r="D1125"/>
  <c r="H1125"/>
  <c r="K1125"/>
  <c r="B1125"/>
  <c r="C1125"/>
  <c r="L1125"/>
  <c r="J1125"/>
  <c r="G1402" i="2"/>
  <c r="A1403" s="1"/>
  <c r="D1402"/>
  <c r="F1402"/>
  <c r="C1402"/>
  <c r="B1402"/>
  <c r="E1402"/>
  <c r="D1403" l="1"/>
  <c r="F1403"/>
  <c r="G1403"/>
  <c r="A1404" s="1"/>
  <c r="B1403"/>
  <c r="E1403"/>
  <c r="C1403"/>
  <c r="I1126" i="1"/>
  <c r="A1127" s="1"/>
  <c r="F1126"/>
  <c r="E1126"/>
  <c r="B1126"/>
  <c r="D1126"/>
  <c r="H1126"/>
  <c r="K1126"/>
  <c r="J1126"/>
  <c r="C1126"/>
  <c r="L1126"/>
  <c r="F1127" l="1"/>
  <c r="I1127"/>
  <c r="A1128" s="1"/>
  <c r="E1127"/>
  <c r="D1127"/>
  <c r="H1127"/>
  <c r="K1127"/>
  <c r="B1127"/>
  <c r="C1127"/>
  <c r="L1127"/>
  <c r="J1127"/>
  <c r="G1404" i="2"/>
  <c r="A1405" s="1"/>
  <c r="D1404"/>
  <c r="F1404"/>
  <c r="C1404"/>
  <c r="B1404"/>
  <c r="E1404"/>
  <c r="D1405" l="1"/>
  <c r="F1405"/>
  <c r="G1405"/>
  <c r="A1406" s="1"/>
  <c r="B1405"/>
  <c r="E1405"/>
  <c r="C1405"/>
  <c r="I1128" i="1"/>
  <c r="A1129" s="1"/>
  <c r="F1128"/>
  <c r="E1128"/>
  <c r="B1128"/>
  <c r="D1128"/>
  <c r="H1128"/>
  <c r="K1128"/>
  <c r="J1128"/>
  <c r="C1128"/>
  <c r="L1128"/>
  <c r="F1129" l="1"/>
  <c r="I1129"/>
  <c r="A1130" s="1"/>
  <c r="E1129"/>
  <c r="D1129"/>
  <c r="H1129"/>
  <c r="K1129"/>
  <c r="B1129"/>
  <c r="C1129"/>
  <c r="L1129"/>
  <c r="J1129"/>
  <c r="G1406" i="2"/>
  <c r="A1407" s="1"/>
  <c r="D1406"/>
  <c r="F1406"/>
  <c r="C1406"/>
  <c r="B1406"/>
  <c r="E1406"/>
  <c r="D1407" l="1"/>
  <c r="F1407"/>
  <c r="G1407"/>
  <c r="A1408" s="1"/>
  <c r="B1407"/>
  <c r="E1407"/>
  <c r="C1407"/>
  <c r="I1130" i="1"/>
  <c r="A1131" s="1"/>
  <c r="F1130"/>
  <c r="E1130"/>
  <c r="B1130"/>
  <c r="D1130"/>
  <c r="H1130"/>
  <c r="K1130"/>
  <c r="J1130"/>
  <c r="C1130"/>
  <c r="L1130"/>
  <c r="F1131" l="1"/>
  <c r="I1131"/>
  <c r="A1132" s="1"/>
  <c r="E1131"/>
  <c r="D1131"/>
  <c r="H1131"/>
  <c r="K1131"/>
  <c r="B1131"/>
  <c r="C1131"/>
  <c r="L1131"/>
  <c r="J1131"/>
  <c r="G1408" i="2"/>
  <c r="A1409" s="1"/>
  <c r="D1408"/>
  <c r="F1408"/>
  <c r="C1408"/>
  <c r="B1408"/>
  <c r="E1408"/>
  <c r="D1409" l="1"/>
  <c r="F1409"/>
  <c r="G1409"/>
  <c r="A1410" s="1"/>
  <c r="B1409"/>
  <c r="E1409"/>
  <c r="C1409"/>
  <c r="I1132" i="1"/>
  <c r="A1133" s="1"/>
  <c r="F1132"/>
  <c r="E1132"/>
  <c r="B1132"/>
  <c r="D1132"/>
  <c r="H1132"/>
  <c r="K1132"/>
  <c r="J1132"/>
  <c r="C1132"/>
  <c r="L1132"/>
  <c r="F1133" l="1"/>
  <c r="I1133"/>
  <c r="A1134" s="1"/>
  <c r="E1133"/>
  <c r="D1133"/>
  <c r="H1133"/>
  <c r="K1133"/>
  <c r="B1133"/>
  <c r="C1133"/>
  <c r="L1133"/>
  <c r="J1133"/>
  <c r="G1410" i="2"/>
  <c r="A1411" s="1"/>
  <c r="D1410"/>
  <c r="F1410"/>
  <c r="C1410"/>
  <c r="B1410"/>
  <c r="E1410"/>
  <c r="D1411" l="1"/>
  <c r="F1411"/>
  <c r="G1411"/>
  <c r="A1412" s="1"/>
  <c r="B1411"/>
  <c r="E1411"/>
  <c r="C1411"/>
  <c r="I1134" i="1"/>
  <c r="A1135" s="1"/>
  <c r="F1134"/>
  <c r="E1134"/>
  <c r="B1134"/>
  <c r="D1134"/>
  <c r="H1134"/>
  <c r="K1134"/>
  <c r="J1134"/>
  <c r="C1134"/>
  <c r="L1134"/>
  <c r="F1135" l="1"/>
  <c r="I1135"/>
  <c r="A1136" s="1"/>
  <c r="E1135"/>
  <c r="D1135"/>
  <c r="H1135"/>
  <c r="K1135"/>
  <c r="B1135"/>
  <c r="C1135"/>
  <c r="L1135"/>
  <c r="J1135"/>
  <c r="G1412" i="2"/>
  <c r="A1413" s="1"/>
  <c r="D1412"/>
  <c r="F1412"/>
  <c r="C1412"/>
  <c r="B1412"/>
  <c r="E1412"/>
  <c r="D1413" l="1"/>
  <c r="F1413"/>
  <c r="G1413"/>
  <c r="A1414" s="1"/>
  <c r="B1413"/>
  <c r="E1413"/>
  <c r="C1413"/>
  <c r="I1136" i="1"/>
  <c r="A1137" s="1"/>
  <c r="F1136"/>
  <c r="E1136"/>
  <c r="B1136"/>
  <c r="D1136"/>
  <c r="H1136"/>
  <c r="K1136"/>
  <c r="J1136"/>
  <c r="C1136"/>
  <c r="L1136"/>
  <c r="F1137" l="1"/>
  <c r="I1137"/>
  <c r="A1138" s="1"/>
  <c r="E1137"/>
  <c r="D1137"/>
  <c r="H1137"/>
  <c r="K1137"/>
  <c r="B1137"/>
  <c r="C1137"/>
  <c r="L1137"/>
  <c r="J1137"/>
  <c r="G1414" i="2"/>
  <c r="A1415" s="1"/>
  <c r="D1414"/>
  <c r="F1414"/>
  <c r="C1414"/>
  <c r="B1414"/>
  <c r="E1414"/>
  <c r="D1415" l="1"/>
  <c r="F1415"/>
  <c r="G1415"/>
  <c r="A1416" s="1"/>
  <c r="B1415"/>
  <c r="E1415"/>
  <c r="C1415"/>
  <c r="I1138" i="1"/>
  <c r="A1139" s="1"/>
  <c r="F1138"/>
  <c r="E1138"/>
  <c r="B1138"/>
  <c r="D1138"/>
  <c r="H1138"/>
  <c r="K1138"/>
  <c r="J1138"/>
  <c r="C1138"/>
  <c r="L1138"/>
  <c r="F1139" l="1"/>
  <c r="I1139"/>
  <c r="A1140" s="1"/>
  <c r="E1139"/>
  <c r="D1139"/>
  <c r="H1139"/>
  <c r="K1139"/>
  <c r="B1139"/>
  <c r="C1139"/>
  <c r="L1139"/>
  <c r="J1139"/>
  <c r="G1416" i="2"/>
  <c r="A1417" s="1"/>
  <c r="D1416"/>
  <c r="F1416"/>
  <c r="C1416"/>
  <c r="B1416"/>
  <c r="E1416"/>
  <c r="D1417" l="1"/>
  <c r="F1417"/>
  <c r="G1417"/>
  <c r="A1418" s="1"/>
  <c r="B1417"/>
  <c r="E1417"/>
  <c r="C1417"/>
  <c r="I1140" i="1"/>
  <c r="A1141" s="1"/>
  <c r="F1140"/>
  <c r="E1140"/>
  <c r="B1140"/>
  <c r="D1140"/>
  <c r="H1140"/>
  <c r="K1140"/>
  <c r="J1140"/>
  <c r="C1140"/>
  <c r="L1140"/>
  <c r="F1141" l="1"/>
  <c r="I1141"/>
  <c r="A1142" s="1"/>
  <c r="E1141"/>
  <c r="D1141"/>
  <c r="H1141"/>
  <c r="K1141"/>
  <c r="B1141"/>
  <c r="C1141"/>
  <c r="L1141"/>
  <c r="J1141"/>
  <c r="G1418" i="2"/>
  <c r="A1419" s="1"/>
  <c r="D1418"/>
  <c r="F1418"/>
  <c r="C1418"/>
  <c r="B1418"/>
  <c r="E1418"/>
  <c r="D1419" l="1"/>
  <c r="F1419"/>
  <c r="G1419"/>
  <c r="A1420" s="1"/>
  <c r="B1419"/>
  <c r="E1419"/>
  <c r="C1419"/>
  <c r="I1142" i="1"/>
  <c r="A1143" s="1"/>
  <c r="F1142"/>
  <c r="E1142"/>
  <c r="B1142"/>
  <c r="D1142"/>
  <c r="H1142"/>
  <c r="K1142"/>
  <c r="J1142"/>
  <c r="C1142"/>
  <c r="L1142"/>
  <c r="F1143" l="1"/>
  <c r="I1143"/>
  <c r="A1144" s="1"/>
  <c r="E1143"/>
  <c r="D1143"/>
  <c r="H1143"/>
  <c r="K1143"/>
  <c r="B1143"/>
  <c r="C1143"/>
  <c r="L1143"/>
  <c r="J1143"/>
  <c r="G1420" i="2"/>
  <c r="A1421" s="1"/>
  <c r="D1420"/>
  <c r="F1420"/>
  <c r="C1420"/>
  <c r="B1420"/>
  <c r="E1420"/>
  <c r="D1421" l="1"/>
  <c r="F1421"/>
  <c r="G1421"/>
  <c r="A1422" s="1"/>
  <c r="B1421"/>
  <c r="E1421"/>
  <c r="C1421"/>
  <c r="I1144" i="1"/>
  <c r="A1145" s="1"/>
  <c r="F1144"/>
  <c r="E1144"/>
  <c r="B1144"/>
  <c r="D1144"/>
  <c r="H1144"/>
  <c r="K1144"/>
  <c r="J1144"/>
  <c r="C1144"/>
  <c r="L1144"/>
  <c r="F1145" l="1"/>
  <c r="I1145"/>
  <c r="A1146" s="1"/>
  <c r="E1145"/>
  <c r="D1145"/>
  <c r="H1145"/>
  <c r="K1145"/>
  <c r="B1145"/>
  <c r="C1145"/>
  <c r="L1145"/>
  <c r="J1145"/>
  <c r="G1422" i="2"/>
  <c r="A1423" s="1"/>
  <c r="D1422"/>
  <c r="F1422"/>
  <c r="C1422"/>
  <c r="B1422"/>
  <c r="E1422"/>
  <c r="D1423" l="1"/>
  <c r="F1423"/>
  <c r="G1423"/>
  <c r="A1424" s="1"/>
  <c r="B1423"/>
  <c r="E1423"/>
  <c r="C1423"/>
  <c r="I1146" i="1"/>
  <c r="A1147" s="1"/>
  <c r="F1146"/>
  <c r="E1146"/>
  <c r="B1146"/>
  <c r="D1146"/>
  <c r="H1146"/>
  <c r="K1146"/>
  <c r="J1146"/>
  <c r="C1146"/>
  <c r="L1146"/>
  <c r="F1147" l="1"/>
  <c r="I1147"/>
  <c r="A1148" s="1"/>
  <c r="E1147"/>
  <c r="D1147"/>
  <c r="H1147"/>
  <c r="K1147"/>
  <c r="B1147"/>
  <c r="C1147"/>
  <c r="L1147"/>
  <c r="J1147"/>
  <c r="G1424" i="2"/>
  <c r="A1425" s="1"/>
  <c r="D1424"/>
  <c r="F1424"/>
  <c r="C1424"/>
  <c r="B1424"/>
  <c r="E1424"/>
  <c r="D1425" l="1"/>
  <c r="F1425"/>
  <c r="G1425"/>
  <c r="A1426" s="1"/>
  <c r="B1425"/>
  <c r="E1425"/>
  <c r="C1425"/>
  <c r="I1148" i="1"/>
  <c r="A1149" s="1"/>
  <c r="F1148"/>
  <c r="E1148"/>
  <c r="B1148"/>
  <c r="D1148"/>
  <c r="H1148"/>
  <c r="K1148"/>
  <c r="J1148"/>
  <c r="C1148"/>
  <c r="L1148"/>
  <c r="F1149" l="1"/>
  <c r="I1149"/>
  <c r="A1150" s="1"/>
  <c r="E1149"/>
  <c r="D1149"/>
  <c r="H1149"/>
  <c r="K1149"/>
  <c r="B1149"/>
  <c r="C1149"/>
  <c r="L1149"/>
  <c r="J1149"/>
  <c r="G1426" i="2"/>
  <c r="A1427" s="1"/>
  <c r="D1426"/>
  <c r="F1426"/>
  <c r="C1426"/>
  <c r="B1426"/>
  <c r="E1426"/>
  <c r="D1427" l="1"/>
  <c r="F1427"/>
  <c r="G1427"/>
  <c r="A1428" s="1"/>
  <c r="B1427"/>
  <c r="E1427"/>
  <c r="C1427"/>
  <c r="I1150" i="1"/>
  <c r="A1151" s="1"/>
  <c r="F1150"/>
  <c r="E1150"/>
  <c r="B1150"/>
  <c r="D1150"/>
  <c r="H1150"/>
  <c r="K1150"/>
  <c r="J1150"/>
  <c r="C1150"/>
  <c r="L1150"/>
  <c r="F1151" l="1"/>
  <c r="I1151"/>
  <c r="A1152" s="1"/>
  <c r="E1151"/>
  <c r="D1151"/>
  <c r="H1151"/>
  <c r="K1151"/>
  <c r="B1151"/>
  <c r="C1151"/>
  <c r="L1151"/>
  <c r="J1151"/>
  <c r="G1428" i="2"/>
  <c r="A1429" s="1"/>
  <c r="D1428"/>
  <c r="F1428"/>
  <c r="C1428"/>
  <c r="B1428"/>
  <c r="E1428"/>
  <c r="D1429" l="1"/>
  <c r="F1429"/>
  <c r="G1429"/>
  <c r="A1430" s="1"/>
  <c r="B1429"/>
  <c r="E1429"/>
  <c r="C1429"/>
  <c r="I1152" i="1"/>
  <c r="A1153" s="1"/>
  <c r="F1152"/>
  <c r="E1152"/>
  <c r="B1152"/>
  <c r="D1152"/>
  <c r="H1152"/>
  <c r="K1152"/>
  <c r="J1152"/>
  <c r="C1152"/>
  <c r="L1152"/>
  <c r="F1153" l="1"/>
  <c r="I1153"/>
  <c r="A1154" s="1"/>
  <c r="E1153"/>
  <c r="D1153"/>
  <c r="H1153"/>
  <c r="K1153"/>
  <c r="B1153"/>
  <c r="C1153"/>
  <c r="L1153"/>
  <c r="J1153"/>
  <c r="G1430" i="2"/>
  <c r="A1431" s="1"/>
  <c r="D1430"/>
  <c r="F1430"/>
  <c r="C1430"/>
  <c r="B1430"/>
  <c r="E1430"/>
  <c r="D1431" l="1"/>
  <c r="F1431"/>
  <c r="G1431"/>
  <c r="A1432" s="1"/>
  <c r="B1431"/>
  <c r="E1431"/>
  <c r="C1431"/>
  <c r="I1154" i="1"/>
  <c r="A1155" s="1"/>
  <c r="F1154"/>
  <c r="E1154"/>
  <c r="B1154"/>
  <c r="D1154"/>
  <c r="H1154"/>
  <c r="K1154"/>
  <c r="J1154"/>
  <c r="C1154"/>
  <c r="L1154"/>
  <c r="F1155" l="1"/>
  <c r="I1155"/>
  <c r="A1156" s="1"/>
  <c r="E1155"/>
  <c r="D1155"/>
  <c r="H1155"/>
  <c r="K1155"/>
  <c r="B1155"/>
  <c r="C1155"/>
  <c r="L1155"/>
  <c r="J1155"/>
  <c r="G1432" i="2"/>
  <c r="A1433" s="1"/>
  <c r="D1432"/>
  <c r="F1432"/>
  <c r="C1432"/>
  <c r="B1432"/>
  <c r="E1432"/>
  <c r="D1433" l="1"/>
  <c r="F1433"/>
  <c r="G1433"/>
  <c r="A1434" s="1"/>
  <c r="B1433"/>
  <c r="E1433"/>
  <c r="C1433"/>
  <c r="I1156" i="1"/>
  <c r="A1157" s="1"/>
  <c r="F1156"/>
  <c r="E1156"/>
  <c r="B1156"/>
  <c r="D1156"/>
  <c r="H1156"/>
  <c r="K1156"/>
  <c r="J1156"/>
  <c r="C1156"/>
  <c r="L1156"/>
  <c r="F1157" l="1"/>
  <c r="I1157"/>
  <c r="A1158" s="1"/>
  <c r="E1157"/>
  <c r="D1157"/>
  <c r="H1157"/>
  <c r="K1157"/>
  <c r="B1157"/>
  <c r="C1157"/>
  <c r="L1157"/>
  <c r="J1157"/>
  <c r="G1434" i="2"/>
  <c r="A1435" s="1"/>
  <c r="D1434"/>
  <c r="F1434"/>
  <c r="C1434"/>
  <c r="B1434"/>
  <c r="E1434"/>
  <c r="D1435" l="1"/>
  <c r="F1435"/>
  <c r="G1435"/>
  <c r="A1436" s="1"/>
  <c r="B1435"/>
  <c r="E1435"/>
  <c r="C1435"/>
  <c r="I1158" i="1"/>
  <c r="A1159" s="1"/>
  <c r="F1158"/>
  <c r="E1158"/>
  <c r="B1158"/>
  <c r="D1158"/>
  <c r="H1158"/>
  <c r="K1158"/>
  <c r="J1158"/>
  <c r="C1158"/>
  <c r="L1158"/>
  <c r="F1159" l="1"/>
  <c r="I1159"/>
  <c r="A1160" s="1"/>
  <c r="E1159"/>
  <c r="D1159"/>
  <c r="H1159"/>
  <c r="K1159"/>
  <c r="B1159"/>
  <c r="C1159"/>
  <c r="L1159"/>
  <c r="J1159"/>
  <c r="G1436" i="2"/>
  <c r="A1437" s="1"/>
  <c r="D1436"/>
  <c r="F1436"/>
  <c r="C1436"/>
  <c r="B1436"/>
  <c r="E1436"/>
  <c r="D1437" l="1"/>
  <c r="F1437"/>
  <c r="G1437"/>
  <c r="A1438" s="1"/>
  <c r="B1437"/>
  <c r="E1437"/>
  <c r="C1437"/>
  <c r="I1160" i="1"/>
  <c r="A1161" s="1"/>
  <c r="F1160"/>
  <c r="E1160"/>
  <c r="B1160"/>
  <c r="D1160"/>
  <c r="H1160"/>
  <c r="K1160"/>
  <c r="J1160"/>
  <c r="C1160"/>
  <c r="L1160"/>
  <c r="F1161" l="1"/>
  <c r="I1161"/>
  <c r="A1162" s="1"/>
  <c r="E1161"/>
  <c r="D1161"/>
  <c r="H1161"/>
  <c r="K1161"/>
  <c r="B1161"/>
  <c r="C1161"/>
  <c r="L1161"/>
  <c r="J1161"/>
  <c r="G1438" i="2"/>
  <c r="A1439" s="1"/>
  <c r="D1438"/>
  <c r="F1438"/>
  <c r="C1438"/>
  <c r="B1438"/>
  <c r="E1438"/>
  <c r="D1439" l="1"/>
  <c r="F1439"/>
  <c r="G1439"/>
  <c r="A1440" s="1"/>
  <c r="B1439"/>
  <c r="E1439"/>
  <c r="C1439"/>
  <c r="I1162" i="1"/>
  <c r="A1163" s="1"/>
  <c r="F1162"/>
  <c r="E1162"/>
  <c r="B1162"/>
  <c r="D1162"/>
  <c r="H1162"/>
  <c r="K1162"/>
  <c r="J1162"/>
  <c r="C1162"/>
  <c r="L1162"/>
  <c r="F1163" l="1"/>
  <c r="I1163"/>
  <c r="A1164" s="1"/>
  <c r="E1163"/>
  <c r="D1163"/>
  <c r="H1163"/>
  <c r="K1163"/>
  <c r="B1163"/>
  <c r="C1163"/>
  <c r="L1163"/>
  <c r="J1163"/>
  <c r="G1440" i="2"/>
  <c r="A1441" s="1"/>
  <c r="D1440"/>
  <c r="F1440"/>
  <c r="C1440"/>
  <c r="B1440"/>
  <c r="E1440"/>
  <c r="D1441" l="1"/>
  <c r="F1441"/>
  <c r="G1441"/>
  <c r="A1442" s="1"/>
  <c r="B1441"/>
  <c r="E1441"/>
  <c r="C1441"/>
  <c r="I1164" i="1"/>
  <c r="A1165" s="1"/>
  <c r="F1164"/>
  <c r="E1164"/>
  <c r="B1164"/>
  <c r="D1164"/>
  <c r="H1164"/>
  <c r="K1164"/>
  <c r="J1164"/>
  <c r="C1164"/>
  <c r="L1164"/>
  <c r="F1165" l="1"/>
  <c r="I1165"/>
  <c r="A1166" s="1"/>
  <c r="E1165"/>
  <c r="D1165"/>
  <c r="H1165"/>
  <c r="K1165"/>
  <c r="B1165"/>
  <c r="C1165"/>
  <c r="L1165"/>
  <c r="J1165"/>
  <c r="G1442" i="2"/>
  <c r="A1443" s="1"/>
  <c r="D1442"/>
  <c r="F1442"/>
  <c r="C1442"/>
  <c r="B1442"/>
  <c r="E1442"/>
  <c r="D1443" l="1"/>
  <c r="F1443"/>
  <c r="G1443"/>
  <c r="A1444" s="1"/>
  <c r="B1443"/>
  <c r="E1443"/>
  <c r="C1443"/>
  <c r="I1166" i="1"/>
  <c r="A1167" s="1"/>
  <c r="F1166"/>
  <c r="E1166"/>
  <c r="B1166"/>
  <c r="D1166"/>
  <c r="H1166"/>
  <c r="K1166"/>
  <c r="J1166"/>
  <c r="C1166"/>
  <c r="L1166"/>
  <c r="F1167" l="1"/>
  <c r="I1167"/>
  <c r="A1168" s="1"/>
  <c r="E1167"/>
  <c r="D1167"/>
  <c r="H1167"/>
  <c r="K1167"/>
  <c r="B1167"/>
  <c r="C1167"/>
  <c r="L1167"/>
  <c r="J1167"/>
  <c r="G1444" i="2"/>
  <c r="A1445" s="1"/>
  <c r="D1444"/>
  <c r="F1444"/>
  <c r="C1444"/>
  <c r="B1444"/>
  <c r="E1444"/>
  <c r="D1445" l="1"/>
  <c r="F1445"/>
  <c r="G1445"/>
  <c r="A1446" s="1"/>
  <c r="B1445"/>
  <c r="E1445"/>
  <c r="C1445"/>
  <c r="I1168" i="1"/>
  <c r="A1169" s="1"/>
  <c r="F1168"/>
  <c r="E1168"/>
  <c r="B1168"/>
  <c r="D1168"/>
  <c r="H1168"/>
  <c r="K1168"/>
  <c r="J1168"/>
  <c r="C1168"/>
  <c r="L1168"/>
  <c r="F1169" l="1"/>
  <c r="I1169"/>
  <c r="A1170" s="1"/>
  <c r="E1169"/>
  <c r="D1169"/>
  <c r="H1169"/>
  <c r="K1169"/>
  <c r="B1169"/>
  <c r="C1169"/>
  <c r="L1169"/>
  <c r="J1169"/>
  <c r="G1446" i="2"/>
  <c r="A1447" s="1"/>
  <c r="D1446"/>
  <c r="F1446"/>
  <c r="C1446"/>
  <c r="B1446"/>
  <c r="E1446"/>
  <c r="D1447" l="1"/>
  <c r="F1447"/>
  <c r="G1447"/>
  <c r="A1448" s="1"/>
  <c r="B1447"/>
  <c r="E1447"/>
  <c r="C1447"/>
  <c r="I1170" i="1"/>
  <c r="A1171" s="1"/>
  <c r="F1170"/>
  <c r="E1170"/>
  <c r="B1170"/>
  <c r="D1170"/>
  <c r="H1170"/>
  <c r="K1170"/>
  <c r="J1170"/>
  <c r="C1170"/>
  <c r="L1170"/>
  <c r="F1171" l="1"/>
  <c r="I1171"/>
  <c r="A1172" s="1"/>
  <c r="E1171"/>
  <c r="D1171"/>
  <c r="H1171"/>
  <c r="K1171"/>
  <c r="B1171"/>
  <c r="C1171"/>
  <c r="L1171"/>
  <c r="J1171"/>
  <c r="G1448" i="2"/>
  <c r="A1449" s="1"/>
  <c r="D1448"/>
  <c r="F1448"/>
  <c r="C1448"/>
  <c r="B1448"/>
  <c r="E1448"/>
  <c r="D1449" l="1"/>
  <c r="F1449"/>
  <c r="G1449"/>
  <c r="A1450" s="1"/>
  <c r="B1449"/>
  <c r="E1449"/>
  <c r="C1449"/>
  <c r="I1172" i="1"/>
  <c r="A1173" s="1"/>
  <c r="F1172"/>
  <c r="E1172"/>
  <c r="B1172"/>
  <c r="D1172"/>
  <c r="H1172"/>
  <c r="K1172"/>
  <c r="J1172"/>
  <c r="C1172"/>
  <c r="L1172"/>
  <c r="F1173" l="1"/>
  <c r="I1173"/>
  <c r="A1174" s="1"/>
  <c r="E1173"/>
  <c r="D1173"/>
  <c r="H1173"/>
  <c r="K1173"/>
  <c r="B1173"/>
  <c r="C1173"/>
  <c r="L1173"/>
  <c r="J1173"/>
  <c r="G1450" i="2"/>
  <c r="A1451" s="1"/>
  <c r="D1450"/>
  <c r="F1450"/>
  <c r="C1450"/>
  <c r="B1450"/>
  <c r="E1450"/>
  <c r="D1451" l="1"/>
  <c r="F1451"/>
  <c r="G1451"/>
  <c r="A1452" s="1"/>
  <c r="B1451"/>
  <c r="E1451"/>
  <c r="C1451"/>
  <c r="I1174" i="1"/>
  <c r="A1175" s="1"/>
  <c r="F1174"/>
  <c r="E1174"/>
  <c r="B1174"/>
  <c r="D1174"/>
  <c r="H1174"/>
  <c r="K1174"/>
  <c r="J1174"/>
  <c r="C1174"/>
  <c r="L1174"/>
  <c r="F1175" l="1"/>
  <c r="I1175"/>
  <c r="A1176" s="1"/>
  <c r="E1175"/>
  <c r="D1175"/>
  <c r="H1175"/>
  <c r="K1175"/>
  <c r="B1175"/>
  <c r="C1175"/>
  <c r="L1175"/>
  <c r="J1175"/>
  <c r="G1452" i="2"/>
  <c r="A1453" s="1"/>
  <c r="D1452"/>
  <c r="F1452"/>
  <c r="C1452"/>
  <c r="B1452"/>
  <c r="E1452"/>
  <c r="D1453" l="1"/>
  <c r="F1453"/>
  <c r="G1453"/>
  <c r="A1454" s="1"/>
  <c r="B1453"/>
  <c r="E1453"/>
  <c r="C1453"/>
  <c r="I1176" i="1"/>
  <c r="A1177" s="1"/>
  <c r="F1176"/>
  <c r="E1176"/>
  <c r="B1176"/>
  <c r="D1176"/>
  <c r="H1176"/>
  <c r="K1176"/>
  <c r="J1176"/>
  <c r="C1176"/>
  <c r="L1176"/>
  <c r="F1177" l="1"/>
  <c r="I1177"/>
  <c r="A1178" s="1"/>
  <c r="E1177"/>
  <c r="D1177"/>
  <c r="H1177"/>
  <c r="K1177"/>
  <c r="B1177"/>
  <c r="C1177"/>
  <c r="L1177"/>
  <c r="J1177"/>
  <c r="G1454" i="2"/>
  <c r="A1455" s="1"/>
  <c r="D1454"/>
  <c r="F1454"/>
  <c r="C1454"/>
  <c r="B1454"/>
  <c r="E1454"/>
  <c r="D1455" l="1"/>
  <c r="F1455"/>
  <c r="G1455"/>
  <c r="A1456" s="1"/>
  <c r="B1455"/>
  <c r="E1455"/>
  <c r="C1455"/>
  <c r="I1178" i="1"/>
  <c r="A1179" s="1"/>
  <c r="F1178"/>
  <c r="E1178"/>
  <c r="B1178"/>
  <c r="D1178"/>
  <c r="H1178"/>
  <c r="K1178"/>
  <c r="J1178"/>
  <c r="C1178"/>
  <c r="L1178"/>
  <c r="F1179" l="1"/>
  <c r="I1179"/>
  <c r="A1180" s="1"/>
  <c r="E1179"/>
  <c r="D1179"/>
  <c r="H1179"/>
  <c r="K1179"/>
  <c r="B1179"/>
  <c r="C1179"/>
  <c r="L1179"/>
  <c r="J1179"/>
  <c r="G1456" i="2"/>
  <c r="A1457" s="1"/>
  <c r="D1456"/>
  <c r="F1456"/>
  <c r="C1456"/>
  <c r="B1456"/>
  <c r="E1456"/>
  <c r="D1457" l="1"/>
  <c r="F1457"/>
  <c r="G1457"/>
  <c r="A1458" s="1"/>
  <c r="B1457"/>
  <c r="E1457"/>
  <c r="C1457"/>
  <c r="I1180" i="1"/>
  <c r="A1181" s="1"/>
  <c r="F1180"/>
  <c r="E1180"/>
  <c r="B1180"/>
  <c r="D1180"/>
  <c r="H1180"/>
  <c r="K1180"/>
  <c r="J1180"/>
  <c r="C1180"/>
  <c r="L1180"/>
  <c r="F1181" l="1"/>
  <c r="I1181"/>
  <c r="A1182" s="1"/>
  <c r="E1181"/>
  <c r="D1181"/>
  <c r="H1181"/>
  <c r="K1181"/>
  <c r="B1181"/>
  <c r="C1181"/>
  <c r="L1181"/>
  <c r="J1181"/>
  <c r="G1458" i="2"/>
  <c r="A1459" s="1"/>
  <c r="D1458"/>
  <c r="F1458"/>
  <c r="C1458"/>
  <c r="B1458"/>
  <c r="E1458"/>
  <c r="D1459" l="1"/>
  <c r="F1459"/>
  <c r="G1459"/>
  <c r="A1460" s="1"/>
  <c r="B1459"/>
  <c r="E1459"/>
  <c r="C1459"/>
  <c r="I1182" i="1"/>
  <c r="A1183" s="1"/>
  <c r="F1182"/>
  <c r="E1182"/>
  <c r="B1182"/>
  <c r="D1182"/>
  <c r="H1182"/>
  <c r="K1182"/>
  <c r="J1182"/>
  <c r="C1182"/>
  <c r="L1182"/>
  <c r="F1183" l="1"/>
  <c r="I1183"/>
  <c r="A1184" s="1"/>
  <c r="E1183"/>
  <c r="D1183"/>
  <c r="H1183"/>
  <c r="K1183"/>
  <c r="B1183"/>
  <c r="C1183"/>
  <c r="L1183"/>
  <c r="J1183"/>
  <c r="G1460" i="2"/>
  <c r="A1461" s="1"/>
  <c r="D1460"/>
  <c r="F1460"/>
  <c r="C1460"/>
  <c r="B1460"/>
  <c r="E1460"/>
  <c r="D1461" l="1"/>
  <c r="F1461"/>
  <c r="G1461"/>
  <c r="A1462" s="1"/>
  <c r="B1461"/>
  <c r="E1461"/>
  <c r="C1461"/>
  <c r="I1184" i="1"/>
  <c r="A1185" s="1"/>
  <c r="F1184"/>
  <c r="E1184"/>
  <c r="B1184"/>
  <c r="D1184"/>
  <c r="H1184"/>
  <c r="K1184"/>
  <c r="J1184"/>
  <c r="C1184"/>
  <c r="L1184"/>
  <c r="F1185" l="1"/>
  <c r="I1185"/>
  <c r="A1186" s="1"/>
  <c r="E1185"/>
  <c r="D1185"/>
  <c r="H1185"/>
  <c r="K1185"/>
  <c r="B1185"/>
  <c r="C1185"/>
  <c r="L1185"/>
  <c r="J1185"/>
  <c r="G1462" i="2"/>
  <c r="A1463" s="1"/>
  <c r="D1462"/>
  <c r="F1462"/>
  <c r="C1462"/>
  <c r="B1462"/>
  <c r="E1462"/>
  <c r="D1463" l="1"/>
  <c r="F1463"/>
  <c r="G1463"/>
  <c r="A1464" s="1"/>
  <c r="B1463"/>
  <c r="E1463"/>
  <c r="C1463"/>
  <c r="I1186" i="1"/>
  <c r="A1187" s="1"/>
  <c r="F1186"/>
  <c r="E1186"/>
  <c r="B1186"/>
  <c r="D1186"/>
  <c r="H1186"/>
  <c r="K1186"/>
  <c r="J1186"/>
  <c r="C1186"/>
  <c r="L1186"/>
  <c r="F1187" l="1"/>
  <c r="I1187"/>
  <c r="A1188" s="1"/>
  <c r="E1187"/>
  <c r="D1187"/>
  <c r="H1187"/>
  <c r="K1187"/>
  <c r="B1187"/>
  <c r="C1187"/>
  <c r="L1187"/>
  <c r="J1187"/>
  <c r="G1464" i="2"/>
  <c r="A1465" s="1"/>
  <c r="D1464"/>
  <c r="F1464"/>
  <c r="C1464"/>
  <c r="B1464"/>
  <c r="E1464"/>
  <c r="D1465" l="1"/>
  <c r="F1465"/>
  <c r="G1465"/>
  <c r="A1466" s="1"/>
  <c r="B1465"/>
  <c r="E1465"/>
  <c r="C1465"/>
  <c r="I1188" i="1"/>
  <c r="A1189" s="1"/>
  <c r="F1188"/>
  <c r="E1188"/>
  <c r="B1188"/>
  <c r="D1188"/>
  <c r="H1188"/>
  <c r="K1188"/>
  <c r="J1188"/>
  <c r="C1188"/>
  <c r="L1188"/>
  <c r="F1189" l="1"/>
  <c r="I1189"/>
  <c r="A1190" s="1"/>
  <c r="E1189"/>
  <c r="D1189"/>
  <c r="H1189"/>
  <c r="K1189"/>
  <c r="B1189"/>
  <c r="C1189"/>
  <c r="L1189"/>
  <c r="J1189"/>
  <c r="G1466" i="2"/>
  <c r="A1467" s="1"/>
  <c r="D1466"/>
  <c r="F1466"/>
  <c r="C1466"/>
  <c r="B1466"/>
  <c r="E1466"/>
  <c r="D1467" l="1"/>
  <c r="F1467"/>
  <c r="G1467"/>
  <c r="A1468" s="1"/>
  <c r="B1467"/>
  <c r="E1467"/>
  <c r="C1467"/>
  <c r="I1190" i="1"/>
  <c r="A1191" s="1"/>
  <c r="F1190"/>
  <c r="E1190"/>
  <c r="B1190"/>
  <c r="D1190"/>
  <c r="H1190"/>
  <c r="K1190"/>
  <c r="J1190"/>
  <c r="C1190"/>
  <c r="L1190"/>
  <c r="F1191" l="1"/>
  <c r="I1191"/>
  <c r="A1192" s="1"/>
  <c r="E1191"/>
  <c r="D1191"/>
  <c r="H1191"/>
  <c r="K1191"/>
  <c r="B1191"/>
  <c r="C1191"/>
  <c r="L1191"/>
  <c r="J1191"/>
  <c r="G1468" i="2"/>
  <c r="A1469" s="1"/>
  <c r="D1468"/>
  <c r="F1468"/>
  <c r="C1468"/>
  <c r="B1468"/>
  <c r="E1468"/>
  <c r="D1469" l="1"/>
  <c r="F1469"/>
  <c r="G1469"/>
  <c r="A1470" s="1"/>
  <c r="B1469"/>
  <c r="E1469"/>
  <c r="C1469"/>
  <c r="I1192" i="1"/>
  <c r="A1193" s="1"/>
  <c r="F1192"/>
  <c r="E1192"/>
  <c r="B1192"/>
  <c r="D1192"/>
  <c r="H1192"/>
  <c r="K1192"/>
  <c r="J1192"/>
  <c r="C1192"/>
  <c r="L1192"/>
  <c r="F1193" l="1"/>
  <c r="I1193"/>
  <c r="A1194" s="1"/>
  <c r="E1193"/>
  <c r="D1193"/>
  <c r="H1193"/>
  <c r="K1193"/>
  <c r="B1193"/>
  <c r="C1193"/>
  <c r="L1193"/>
  <c r="J1193"/>
  <c r="G1470" i="2"/>
  <c r="A1471" s="1"/>
  <c r="D1470"/>
  <c r="F1470"/>
  <c r="C1470"/>
  <c r="B1470"/>
  <c r="E1470"/>
  <c r="D1471" l="1"/>
  <c r="F1471"/>
  <c r="G1471"/>
  <c r="A1472" s="1"/>
  <c r="B1471"/>
  <c r="E1471"/>
  <c r="C1471"/>
  <c r="I1194" i="1"/>
  <c r="A1195" s="1"/>
  <c r="F1194"/>
  <c r="E1194"/>
  <c r="B1194"/>
  <c r="D1194"/>
  <c r="H1194"/>
  <c r="K1194"/>
  <c r="J1194"/>
  <c r="C1194"/>
  <c r="L1194"/>
  <c r="F1195" l="1"/>
  <c r="I1195"/>
  <c r="A1196" s="1"/>
  <c r="E1195"/>
  <c r="D1195"/>
  <c r="H1195"/>
  <c r="K1195"/>
  <c r="B1195"/>
  <c r="C1195"/>
  <c r="L1195"/>
  <c r="J1195"/>
  <c r="G1472" i="2"/>
  <c r="A1473" s="1"/>
  <c r="D1472"/>
  <c r="F1472"/>
  <c r="C1472"/>
  <c r="B1472"/>
  <c r="E1472"/>
  <c r="D1473" l="1"/>
  <c r="F1473"/>
  <c r="G1473"/>
  <c r="A1474" s="1"/>
  <c r="B1473"/>
  <c r="E1473"/>
  <c r="C1473"/>
  <c r="I1196" i="1"/>
  <c r="A1197" s="1"/>
  <c r="F1196"/>
  <c r="E1196"/>
  <c r="B1196"/>
  <c r="D1196"/>
  <c r="H1196"/>
  <c r="K1196"/>
  <c r="J1196"/>
  <c r="C1196"/>
  <c r="L1196"/>
  <c r="F1197" l="1"/>
  <c r="I1197"/>
  <c r="A1198" s="1"/>
  <c r="E1197"/>
  <c r="D1197"/>
  <c r="H1197"/>
  <c r="K1197"/>
  <c r="B1197"/>
  <c r="C1197"/>
  <c r="L1197"/>
  <c r="J1197"/>
  <c r="G1474" i="2"/>
  <c r="A1475" s="1"/>
  <c r="D1474"/>
  <c r="F1474"/>
  <c r="C1474"/>
  <c r="B1474"/>
  <c r="E1474"/>
  <c r="D1475" l="1"/>
  <c r="F1475"/>
  <c r="G1475"/>
  <c r="A1476" s="1"/>
  <c r="B1475"/>
  <c r="E1475"/>
  <c r="C1475"/>
  <c r="I1198" i="1"/>
  <c r="A1199" s="1"/>
  <c r="F1198"/>
  <c r="E1198"/>
  <c r="B1198"/>
  <c r="D1198"/>
  <c r="H1198"/>
  <c r="K1198"/>
  <c r="J1198"/>
  <c r="C1198"/>
  <c r="L1198"/>
  <c r="F1199" l="1"/>
  <c r="I1199"/>
  <c r="A1200" s="1"/>
  <c r="E1199"/>
  <c r="D1199"/>
  <c r="H1199"/>
  <c r="K1199"/>
  <c r="B1199"/>
  <c r="C1199"/>
  <c r="L1199"/>
  <c r="J1199"/>
  <c r="G1476" i="2"/>
  <c r="A1477" s="1"/>
  <c r="D1476"/>
  <c r="F1476"/>
  <c r="C1476"/>
  <c r="B1476"/>
  <c r="E1476"/>
  <c r="D1477" l="1"/>
  <c r="F1477"/>
  <c r="G1477"/>
  <c r="A1478" s="1"/>
  <c r="B1477"/>
  <c r="E1477"/>
  <c r="C1477"/>
  <c r="I1200" i="1"/>
  <c r="A1201" s="1"/>
  <c r="F1200"/>
  <c r="E1200"/>
  <c r="B1200"/>
  <c r="D1200"/>
  <c r="H1200"/>
  <c r="K1200"/>
  <c r="J1200"/>
  <c r="C1200"/>
  <c r="L1200"/>
  <c r="F1201" l="1"/>
  <c r="I1201"/>
  <c r="A1202" s="1"/>
  <c r="E1201"/>
  <c r="D1201"/>
  <c r="H1201"/>
  <c r="K1201"/>
  <c r="B1201"/>
  <c r="C1201"/>
  <c r="L1201"/>
  <c r="J1201"/>
  <c r="G1478" i="2"/>
  <c r="A1479" s="1"/>
  <c r="D1478"/>
  <c r="F1478"/>
  <c r="C1478"/>
  <c r="B1478"/>
  <c r="E1478"/>
  <c r="D1479" l="1"/>
  <c r="F1479"/>
  <c r="G1479"/>
  <c r="A1480" s="1"/>
  <c r="B1479"/>
  <c r="E1479"/>
  <c r="C1479"/>
  <c r="I1202" i="1"/>
  <c r="A1203" s="1"/>
  <c r="F1202"/>
  <c r="E1202"/>
  <c r="B1202"/>
  <c r="D1202"/>
  <c r="H1202"/>
  <c r="K1202"/>
  <c r="J1202"/>
  <c r="C1202"/>
  <c r="L1202"/>
  <c r="F1203" l="1"/>
  <c r="I1203"/>
  <c r="A1204" s="1"/>
  <c r="E1203"/>
  <c r="D1203"/>
  <c r="H1203"/>
  <c r="K1203"/>
  <c r="B1203"/>
  <c r="C1203"/>
  <c r="L1203"/>
  <c r="J1203"/>
  <c r="G1480" i="2"/>
  <c r="A1481" s="1"/>
  <c r="D1480"/>
  <c r="F1480"/>
  <c r="C1480"/>
  <c r="B1480"/>
  <c r="E1480"/>
  <c r="D1481" l="1"/>
  <c r="F1481"/>
  <c r="G1481"/>
  <c r="A1482" s="1"/>
  <c r="B1481"/>
  <c r="E1481"/>
  <c r="C1481"/>
  <c r="I1204" i="1"/>
  <c r="A1205" s="1"/>
  <c r="F1204"/>
  <c r="E1204"/>
  <c r="B1204"/>
  <c r="D1204"/>
  <c r="H1204"/>
  <c r="K1204"/>
  <c r="J1204"/>
  <c r="C1204"/>
  <c r="L1204"/>
  <c r="F1205" l="1"/>
  <c r="I1205"/>
  <c r="A1206" s="1"/>
  <c r="E1205"/>
  <c r="D1205"/>
  <c r="H1205"/>
  <c r="K1205"/>
  <c r="B1205"/>
  <c r="C1205"/>
  <c r="L1205"/>
  <c r="J1205"/>
  <c r="G1482" i="2"/>
  <c r="A1483" s="1"/>
  <c r="D1482"/>
  <c r="F1482"/>
  <c r="C1482"/>
  <c r="B1482"/>
  <c r="E1482"/>
  <c r="D1483" l="1"/>
  <c r="F1483"/>
  <c r="G1483"/>
  <c r="A1484" s="1"/>
  <c r="B1483"/>
  <c r="E1483"/>
  <c r="C1483"/>
  <c r="I1206" i="1"/>
  <c r="A1207" s="1"/>
  <c r="F1206"/>
  <c r="E1206"/>
  <c r="B1206"/>
  <c r="D1206"/>
  <c r="H1206"/>
  <c r="K1206"/>
  <c r="J1206"/>
  <c r="C1206"/>
  <c r="L1206"/>
  <c r="F1207" l="1"/>
  <c r="I1207"/>
  <c r="A1208" s="1"/>
  <c r="E1207"/>
  <c r="D1207"/>
  <c r="H1207"/>
  <c r="K1207"/>
  <c r="B1207"/>
  <c r="C1207"/>
  <c r="L1207"/>
  <c r="J1207"/>
  <c r="G1484" i="2"/>
  <c r="A1485" s="1"/>
  <c r="D1484"/>
  <c r="F1484"/>
  <c r="C1484"/>
  <c r="B1484"/>
  <c r="E1484"/>
  <c r="D1485" l="1"/>
  <c r="F1485"/>
  <c r="G1485"/>
  <c r="A1486" s="1"/>
  <c r="B1485"/>
  <c r="E1485"/>
  <c r="C1485"/>
  <c r="I1208" i="1"/>
  <c r="A1209" s="1"/>
  <c r="F1208"/>
  <c r="E1208"/>
  <c r="B1208"/>
  <c r="D1208"/>
  <c r="H1208"/>
  <c r="K1208"/>
  <c r="J1208"/>
  <c r="C1208"/>
  <c r="L1208"/>
  <c r="F1209" l="1"/>
  <c r="I1209"/>
  <c r="A1210" s="1"/>
  <c r="E1209"/>
  <c r="D1209"/>
  <c r="H1209"/>
  <c r="K1209"/>
  <c r="B1209"/>
  <c r="C1209"/>
  <c r="L1209"/>
  <c r="J1209"/>
  <c r="G1486" i="2"/>
  <c r="A1487" s="1"/>
  <c r="D1486"/>
  <c r="F1486"/>
  <c r="C1486"/>
  <c r="B1486"/>
  <c r="E1486"/>
  <c r="D1487" l="1"/>
  <c r="F1487"/>
  <c r="G1487"/>
  <c r="A1488" s="1"/>
  <c r="B1487"/>
  <c r="E1487"/>
  <c r="C1487"/>
  <c r="I1210" i="1"/>
  <c r="A1211" s="1"/>
  <c r="F1210"/>
  <c r="E1210"/>
  <c r="B1210"/>
  <c r="D1210"/>
  <c r="H1210"/>
  <c r="K1210"/>
  <c r="J1210"/>
  <c r="C1210"/>
  <c r="L1210"/>
  <c r="F1211" l="1"/>
  <c r="I1211"/>
  <c r="A1212" s="1"/>
  <c r="E1211"/>
  <c r="D1211"/>
  <c r="H1211"/>
  <c r="K1211"/>
  <c r="B1211"/>
  <c r="C1211"/>
  <c r="L1211"/>
  <c r="J1211"/>
  <c r="G1488" i="2"/>
  <c r="A1489" s="1"/>
  <c r="D1488"/>
  <c r="F1488"/>
  <c r="C1488"/>
  <c r="B1488"/>
  <c r="E1488"/>
  <c r="D1489" l="1"/>
  <c r="F1489"/>
  <c r="G1489"/>
  <c r="A1490" s="1"/>
  <c r="B1489"/>
  <c r="E1489"/>
  <c r="C1489"/>
  <c r="I1212" i="1"/>
  <c r="A1213" s="1"/>
  <c r="F1212"/>
  <c r="E1212"/>
  <c r="B1212"/>
  <c r="D1212"/>
  <c r="H1212"/>
  <c r="K1212"/>
  <c r="J1212"/>
  <c r="C1212"/>
  <c r="L1212"/>
  <c r="F1213" l="1"/>
  <c r="I1213"/>
  <c r="A1214" s="1"/>
  <c r="E1213"/>
  <c r="D1213"/>
  <c r="H1213"/>
  <c r="K1213"/>
  <c r="B1213"/>
  <c r="C1213"/>
  <c r="L1213"/>
  <c r="J1213"/>
  <c r="G1490" i="2"/>
  <c r="A1491" s="1"/>
  <c r="D1490"/>
  <c r="F1490"/>
  <c r="C1490"/>
  <c r="B1490"/>
  <c r="E1490"/>
  <c r="D1491" l="1"/>
  <c r="F1491"/>
  <c r="G1491"/>
  <c r="A1492" s="1"/>
  <c r="B1491"/>
  <c r="E1491"/>
  <c r="C1491"/>
  <c r="I1214" i="1"/>
  <c r="A1215" s="1"/>
  <c r="F1214"/>
  <c r="E1214"/>
  <c r="B1214"/>
  <c r="D1214"/>
  <c r="H1214"/>
  <c r="K1214"/>
  <c r="J1214"/>
  <c r="C1214"/>
  <c r="L1214"/>
  <c r="F1215" l="1"/>
  <c r="I1215"/>
  <c r="A1216" s="1"/>
  <c r="E1215"/>
  <c r="D1215"/>
  <c r="H1215"/>
  <c r="K1215"/>
  <c r="B1215"/>
  <c r="C1215"/>
  <c r="L1215"/>
  <c r="J1215"/>
  <c r="G1492" i="2"/>
  <c r="A1493" s="1"/>
  <c r="D1492"/>
  <c r="F1492"/>
  <c r="C1492"/>
  <c r="B1492"/>
  <c r="E1492"/>
  <c r="D1493" l="1"/>
  <c r="F1493"/>
  <c r="G1493"/>
  <c r="A1494" s="1"/>
  <c r="B1493"/>
  <c r="E1493"/>
  <c r="C1493"/>
  <c r="I1216" i="1"/>
  <c r="A1217" s="1"/>
  <c r="F1216"/>
  <c r="E1216"/>
  <c r="B1216"/>
  <c r="D1216"/>
  <c r="H1216"/>
  <c r="K1216"/>
  <c r="J1216"/>
  <c r="C1216"/>
  <c r="L1216"/>
  <c r="F1217" l="1"/>
  <c r="I1217"/>
  <c r="A1218" s="1"/>
  <c r="E1217"/>
  <c r="D1217"/>
  <c r="H1217"/>
  <c r="K1217"/>
  <c r="B1217"/>
  <c r="C1217"/>
  <c r="L1217"/>
  <c r="J1217"/>
  <c r="G1494" i="2"/>
  <c r="A1495" s="1"/>
  <c r="D1494"/>
  <c r="F1494"/>
  <c r="C1494"/>
  <c r="B1494"/>
  <c r="E1494"/>
  <c r="D1495" l="1"/>
  <c r="F1495"/>
  <c r="G1495"/>
  <c r="A1496" s="1"/>
  <c r="B1495"/>
  <c r="E1495"/>
  <c r="C1495"/>
  <c r="I1218" i="1"/>
  <c r="A1219" s="1"/>
  <c r="F1218"/>
  <c r="E1218"/>
  <c r="B1218"/>
  <c r="D1218"/>
  <c r="H1218"/>
  <c r="K1218"/>
  <c r="J1218"/>
  <c r="C1218"/>
  <c r="L1218"/>
  <c r="F1219" l="1"/>
  <c r="I1219"/>
  <c r="A1220" s="1"/>
  <c r="E1219"/>
  <c r="D1219"/>
  <c r="H1219"/>
  <c r="K1219"/>
  <c r="B1219"/>
  <c r="C1219"/>
  <c r="L1219"/>
  <c r="J1219"/>
  <c r="G1496" i="2"/>
  <c r="A1497" s="1"/>
  <c r="D1496"/>
  <c r="F1496"/>
  <c r="C1496"/>
  <c r="B1496"/>
  <c r="E1496"/>
  <c r="D1497" l="1"/>
  <c r="F1497"/>
  <c r="G1497"/>
  <c r="A1498" s="1"/>
  <c r="B1497"/>
  <c r="E1497"/>
  <c r="C1497"/>
  <c r="I1220" i="1"/>
  <c r="A1221" s="1"/>
  <c r="F1220"/>
  <c r="E1220"/>
  <c r="B1220"/>
  <c r="D1220"/>
  <c r="H1220"/>
  <c r="K1220"/>
  <c r="J1220"/>
  <c r="C1220"/>
  <c r="L1220"/>
  <c r="F1221" l="1"/>
  <c r="I1221"/>
  <c r="A1222" s="1"/>
  <c r="E1221"/>
  <c r="D1221"/>
  <c r="H1221"/>
  <c r="K1221"/>
  <c r="B1221"/>
  <c r="C1221"/>
  <c r="L1221"/>
  <c r="J1221"/>
  <c r="G1498" i="2"/>
  <c r="A1499" s="1"/>
  <c r="D1498"/>
  <c r="F1498"/>
  <c r="C1498"/>
  <c r="B1498"/>
  <c r="E1498"/>
  <c r="D1499" l="1"/>
  <c r="F1499"/>
  <c r="G1499"/>
  <c r="A1500" s="1"/>
  <c r="B1499"/>
  <c r="E1499"/>
  <c r="C1499"/>
  <c r="I1222" i="1"/>
  <c r="A1223" s="1"/>
  <c r="F1222"/>
  <c r="E1222"/>
  <c r="B1222"/>
  <c r="D1222"/>
  <c r="H1222"/>
  <c r="K1222"/>
  <c r="J1222"/>
  <c r="C1222"/>
  <c r="L1222"/>
  <c r="F1223" l="1"/>
  <c r="I1223"/>
  <c r="A1224" s="1"/>
  <c r="E1223"/>
  <c r="D1223"/>
  <c r="H1223"/>
  <c r="K1223"/>
  <c r="B1223"/>
  <c r="C1223"/>
  <c r="L1223"/>
  <c r="J1223"/>
  <c r="G1500" i="2"/>
  <c r="A1501" s="1"/>
  <c r="D1500"/>
  <c r="F1500"/>
  <c r="C1500"/>
  <c r="B1500"/>
  <c r="E1500"/>
  <c r="D1501" l="1"/>
  <c r="F1501"/>
  <c r="G1501"/>
  <c r="A1502" s="1"/>
  <c r="B1501"/>
  <c r="E1501"/>
  <c r="C1501"/>
  <c r="I1224" i="1"/>
  <c r="A1225" s="1"/>
  <c r="F1224"/>
  <c r="E1224"/>
  <c r="B1224"/>
  <c r="D1224"/>
  <c r="H1224"/>
  <c r="K1224"/>
  <c r="J1224"/>
  <c r="C1224"/>
  <c r="L1224"/>
  <c r="F1225" l="1"/>
  <c r="I1225"/>
  <c r="A1226" s="1"/>
  <c r="E1225"/>
  <c r="D1225"/>
  <c r="H1225"/>
  <c r="K1225"/>
  <c r="B1225"/>
  <c r="C1225"/>
  <c r="L1225"/>
  <c r="J1225"/>
  <c r="G1502" i="2"/>
  <c r="A1503" s="1"/>
  <c r="D1502"/>
  <c r="F1502"/>
  <c r="C1502"/>
  <c r="B1502"/>
  <c r="E1502"/>
  <c r="D1503" l="1"/>
  <c r="F1503"/>
  <c r="G1503"/>
  <c r="A1504" s="1"/>
  <c r="B1503"/>
  <c r="E1503"/>
  <c r="C1503"/>
  <c r="I1226" i="1"/>
  <c r="A1227" s="1"/>
  <c r="F1226"/>
  <c r="E1226"/>
  <c r="B1226"/>
  <c r="D1226"/>
  <c r="H1226"/>
  <c r="K1226"/>
  <c r="J1226"/>
  <c r="C1226"/>
  <c r="L1226"/>
  <c r="F1227" l="1"/>
  <c r="I1227"/>
  <c r="A1228" s="1"/>
  <c r="E1227"/>
  <c r="D1227"/>
  <c r="H1227"/>
  <c r="K1227"/>
  <c r="B1227"/>
  <c r="C1227"/>
  <c r="L1227"/>
  <c r="J1227"/>
  <c r="G1504" i="2"/>
  <c r="A1505" s="1"/>
  <c r="D1504"/>
  <c r="F1504"/>
  <c r="C1504"/>
  <c r="B1504"/>
  <c r="E1504"/>
  <c r="D1505" l="1"/>
  <c r="F1505"/>
  <c r="G1505"/>
  <c r="A1506" s="1"/>
  <c r="B1505"/>
  <c r="E1505"/>
  <c r="C1505"/>
  <c r="I1228" i="1"/>
  <c r="A1229" s="1"/>
  <c r="F1228"/>
  <c r="E1228"/>
  <c r="B1228"/>
  <c r="D1228"/>
  <c r="H1228"/>
  <c r="K1228"/>
  <c r="J1228"/>
  <c r="C1228"/>
  <c r="L1228"/>
  <c r="F1229" l="1"/>
  <c r="I1229"/>
  <c r="A1230" s="1"/>
  <c r="E1229"/>
  <c r="D1229"/>
  <c r="H1229"/>
  <c r="K1229"/>
  <c r="B1229"/>
  <c r="C1229"/>
  <c r="L1229"/>
  <c r="J1229"/>
  <c r="G1506" i="2"/>
  <c r="A1507" s="1"/>
  <c r="D1506"/>
  <c r="F1506"/>
  <c r="C1506"/>
  <c r="B1506"/>
  <c r="E1506"/>
  <c r="D1507" l="1"/>
  <c r="F1507"/>
  <c r="G1507"/>
  <c r="A1508" s="1"/>
  <c r="B1507"/>
  <c r="E1507"/>
  <c r="C1507"/>
  <c r="I1230" i="1"/>
  <c r="A1231" s="1"/>
  <c r="F1230"/>
  <c r="E1230"/>
  <c r="B1230"/>
  <c r="D1230"/>
  <c r="H1230"/>
  <c r="K1230"/>
  <c r="J1230"/>
  <c r="C1230"/>
  <c r="L1230"/>
  <c r="F1231" l="1"/>
  <c r="I1231"/>
  <c r="A1232" s="1"/>
  <c r="E1231"/>
  <c r="D1231"/>
  <c r="H1231"/>
  <c r="K1231"/>
  <c r="B1231"/>
  <c r="C1231"/>
  <c r="L1231"/>
  <c r="J1231"/>
  <c r="G1508" i="2"/>
  <c r="A1509" s="1"/>
  <c r="D1508"/>
  <c r="F1508"/>
  <c r="C1508"/>
  <c r="B1508"/>
  <c r="E1508"/>
  <c r="D1509" l="1"/>
  <c r="F1509"/>
  <c r="G1509"/>
  <c r="A1510" s="1"/>
  <c r="B1509"/>
  <c r="E1509"/>
  <c r="C1509"/>
  <c r="I1232" i="1"/>
  <c r="A1233" s="1"/>
  <c r="F1232"/>
  <c r="E1232"/>
  <c r="B1232"/>
  <c r="D1232"/>
  <c r="H1232"/>
  <c r="K1232"/>
  <c r="J1232"/>
  <c r="C1232"/>
  <c r="L1232"/>
  <c r="F1233" l="1"/>
  <c r="I1233"/>
  <c r="A1234" s="1"/>
  <c r="E1233"/>
  <c r="D1233"/>
  <c r="H1233"/>
  <c r="K1233"/>
  <c r="B1233"/>
  <c r="C1233"/>
  <c r="L1233"/>
  <c r="J1233"/>
  <c r="G1510" i="2"/>
  <c r="A1511" s="1"/>
  <c r="D1510"/>
  <c r="F1510"/>
  <c r="C1510"/>
  <c r="B1510"/>
  <c r="E1510"/>
  <c r="D1511" l="1"/>
  <c r="F1511"/>
  <c r="G1511"/>
  <c r="A1512" s="1"/>
  <c r="B1511"/>
  <c r="E1511"/>
  <c r="C1511"/>
  <c r="I1234" i="1"/>
  <c r="A1235" s="1"/>
  <c r="F1234"/>
  <c r="E1234"/>
  <c r="B1234"/>
  <c r="D1234"/>
  <c r="H1234"/>
  <c r="K1234"/>
  <c r="J1234"/>
  <c r="C1234"/>
  <c r="L1234"/>
  <c r="F1235" l="1"/>
  <c r="I1235"/>
  <c r="A1236" s="1"/>
  <c r="E1235"/>
  <c r="D1235"/>
  <c r="H1235"/>
  <c r="K1235"/>
  <c r="B1235"/>
  <c r="C1235"/>
  <c r="L1235"/>
  <c r="J1235"/>
  <c r="G1512" i="2"/>
  <c r="A1513" s="1"/>
  <c r="D1512"/>
  <c r="F1512"/>
  <c r="C1512"/>
  <c r="B1512"/>
  <c r="E1512"/>
  <c r="D1513" l="1"/>
  <c r="F1513"/>
  <c r="G1513"/>
  <c r="A1514" s="1"/>
  <c r="B1513"/>
  <c r="E1513"/>
  <c r="C1513"/>
  <c r="I1236" i="1"/>
  <c r="A1237" s="1"/>
  <c r="F1236"/>
  <c r="E1236"/>
  <c r="B1236"/>
  <c r="D1236"/>
  <c r="H1236"/>
  <c r="K1236"/>
  <c r="J1236"/>
  <c r="C1236"/>
  <c r="L1236"/>
  <c r="F1237" l="1"/>
  <c r="I1237"/>
  <c r="A1238" s="1"/>
  <c r="E1237"/>
  <c r="D1237"/>
  <c r="H1237"/>
  <c r="K1237"/>
  <c r="B1237"/>
  <c r="C1237"/>
  <c r="L1237"/>
  <c r="J1237"/>
  <c r="G1514" i="2"/>
  <c r="A1515" s="1"/>
  <c r="D1514"/>
  <c r="F1514"/>
  <c r="C1514"/>
  <c r="B1514"/>
  <c r="E1514"/>
  <c r="D1515" l="1"/>
  <c r="F1515"/>
  <c r="G1515"/>
  <c r="A1516" s="1"/>
  <c r="B1515"/>
  <c r="E1515"/>
  <c r="C1515"/>
  <c r="I1238" i="1"/>
  <c r="A1239" s="1"/>
  <c r="F1238"/>
  <c r="E1238"/>
  <c r="B1238"/>
  <c r="D1238"/>
  <c r="H1238"/>
  <c r="K1238"/>
  <c r="J1238"/>
  <c r="C1238"/>
  <c r="L1238"/>
  <c r="F1239" l="1"/>
  <c r="I1239"/>
  <c r="A1240" s="1"/>
  <c r="E1239"/>
  <c r="D1239"/>
  <c r="H1239"/>
  <c r="K1239"/>
  <c r="B1239"/>
  <c r="C1239"/>
  <c r="L1239"/>
  <c r="J1239"/>
  <c r="G1516" i="2"/>
  <c r="A1517" s="1"/>
  <c r="D1516"/>
  <c r="F1516"/>
  <c r="C1516"/>
  <c r="B1516"/>
  <c r="E1516"/>
  <c r="D1517" l="1"/>
  <c r="F1517"/>
  <c r="G1517"/>
  <c r="A1518" s="1"/>
  <c r="B1517"/>
  <c r="E1517"/>
  <c r="C1517"/>
  <c r="I1240" i="1"/>
  <c r="A1241" s="1"/>
  <c r="F1240"/>
  <c r="E1240"/>
  <c r="B1240"/>
  <c r="D1240"/>
  <c r="H1240"/>
  <c r="K1240"/>
  <c r="J1240"/>
  <c r="C1240"/>
  <c r="L1240"/>
  <c r="F1241" l="1"/>
  <c r="I1241"/>
  <c r="A1242" s="1"/>
  <c r="E1241"/>
  <c r="D1241"/>
  <c r="H1241"/>
  <c r="K1241"/>
  <c r="B1241"/>
  <c r="C1241"/>
  <c r="L1241"/>
  <c r="J1241"/>
  <c r="G1518" i="2"/>
  <c r="A1519" s="1"/>
  <c r="D1518"/>
  <c r="F1518"/>
  <c r="C1518"/>
  <c r="B1518"/>
  <c r="E1518"/>
  <c r="D1519" l="1"/>
  <c r="F1519"/>
  <c r="G1519"/>
  <c r="A1520" s="1"/>
  <c r="B1519"/>
  <c r="E1519"/>
  <c r="C1519"/>
  <c r="I1242" i="1"/>
  <c r="A1243" s="1"/>
  <c r="F1242"/>
  <c r="E1242"/>
  <c r="B1242"/>
  <c r="D1242"/>
  <c r="H1242"/>
  <c r="K1242"/>
  <c r="J1242"/>
  <c r="C1242"/>
  <c r="L1242"/>
  <c r="F1243" l="1"/>
  <c r="I1243"/>
  <c r="A1244" s="1"/>
  <c r="E1243"/>
  <c r="D1243"/>
  <c r="H1243"/>
  <c r="K1243"/>
  <c r="B1243"/>
  <c r="C1243"/>
  <c r="L1243"/>
  <c r="J1243"/>
  <c r="G1520" i="2"/>
  <c r="A1521" s="1"/>
  <c r="D1520"/>
  <c r="F1520"/>
  <c r="C1520"/>
  <c r="B1520"/>
  <c r="E1520"/>
  <c r="D1521" l="1"/>
  <c r="F1521"/>
  <c r="G1521"/>
  <c r="A1522" s="1"/>
  <c r="B1521"/>
  <c r="E1521"/>
  <c r="C1521"/>
  <c r="I1244" i="1"/>
  <c r="A1245" s="1"/>
  <c r="F1244"/>
  <c r="E1244"/>
  <c r="B1244"/>
  <c r="D1244"/>
  <c r="H1244"/>
  <c r="K1244"/>
  <c r="J1244"/>
  <c r="C1244"/>
  <c r="L1244"/>
  <c r="F1245" l="1"/>
  <c r="I1245"/>
  <c r="A1246" s="1"/>
  <c r="E1245"/>
  <c r="D1245"/>
  <c r="H1245"/>
  <c r="K1245"/>
  <c r="B1245"/>
  <c r="C1245"/>
  <c r="L1245"/>
  <c r="J1245"/>
  <c r="G1522" i="2"/>
  <c r="A1523" s="1"/>
  <c r="D1522"/>
  <c r="F1522"/>
  <c r="C1522"/>
  <c r="B1522"/>
  <c r="E1522"/>
  <c r="D1523" l="1"/>
  <c r="F1523"/>
  <c r="G1523"/>
  <c r="A1524" s="1"/>
  <c r="B1523"/>
  <c r="E1523"/>
  <c r="C1523"/>
  <c r="I1246" i="1"/>
  <c r="A1247" s="1"/>
  <c r="F1246"/>
  <c r="E1246"/>
  <c r="B1246"/>
  <c r="D1246"/>
  <c r="H1246"/>
  <c r="K1246"/>
  <c r="J1246"/>
  <c r="C1246"/>
  <c r="L1246"/>
  <c r="F1247" l="1"/>
  <c r="I1247"/>
  <c r="A1248" s="1"/>
  <c r="E1247"/>
  <c r="D1247"/>
  <c r="H1247"/>
  <c r="K1247"/>
  <c r="B1247"/>
  <c r="C1247"/>
  <c r="L1247"/>
  <c r="J1247"/>
  <c r="G1524" i="2"/>
  <c r="A1525" s="1"/>
  <c r="D1524"/>
  <c r="F1524"/>
  <c r="C1524"/>
  <c r="B1524"/>
  <c r="E1524"/>
  <c r="D1525" l="1"/>
  <c r="F1525"/>
  <c r="G1525"/>
  <c r="A1526" s="1"/>
  <c r="B1525"/>
  <c r="E1525"/>
  <c r="C1525"/>
  <c r="I1248" i="1"/>
  <c r="A1249" s="1"/>
  <c r="F1248"/>
  <c r="E1248"/>
  <c r="B1248"/>
  <c r="D1248"/>
  <c r="H1248"/>
  <c r="K1248"/>
  <c r="J1248"/>
  <c r="C1248"/>
  <c r="L1248"/>
  <c r="F1249" l="1"/>
  <c r="I1249"/>
  <c r="A1250" s="1"/>
  <c r="E1249"/>
  <c r="D1249"/>
  <c r="H1249"/>
  <c r="K1249"/>
  <c r="B1249"/>
  <c r="C1249"/>
  <c r="L1249"/>
  <c r="J1249"/>
  <c r="G1526" i="2"/>
  <c r="A1527" s="1"/>
  <c r="D1526"/>
  <c r="F1526"/>
  <c r="C1526"/>
  <c r="B1526"/>
  <c r="E1526"/>
  <c r="D1527" l="1"/>
  <c r="F1527"/>
  <c r="G1527"/>
  <c r="A1528" s="1"/>
  <c r="B1527"/>
  <c r="E1527"/>
  <c r="C1527"/>
  <c r="I1250" i="1"/>
  <c r="A1251" s="1"/>
  <c r="F1250"/>
  <c r="E1250"/>
  <c r="B1250"/>
  <c r="D1250"/>
  <c r="H1250"/>
  <c r="K1250"/>
  <c r="J1250"/>
  <c r="C1250"/>
  <c r="L1250"/>
  <c r="F1251" l="1"/>
  <c r="I1251"/>
  <c r="A1252" s="1"/>
  <c r="E1251"/>
  <c r="D1251"/>
  <c r="H1251"/>
  <c r="K1251"/>
  <c r="B1251"/>
  <c r="C1251"/>
  <c r="L1251"/>
  <c r="J1251"/>
  <c r="G1528" i="2"/>
  <c r="A1529" s="1"/>
  <c r="D1528"/>
  <c r="F1528"/>
  <c r="C1528"/>
  <c r="B1528"/>
  <c r="E1528"/>
  <c r="D1529" l="1"/>
  <c r="F1529"/>
  <c r="G1529"/>
  <c r="A1530" s="1"/>
  <c r="B1529"/>
  <c r="E1529"/>
  <c r="C1529"/>
  <c r="I1252" i="1"/>
  <c r="A1253" s="1"/>
  <c r="F1252"/>
  <c r="E1252"/>
  <c r="B1252"/>
  <c r="D1252"/>
  <c r="H1252"/>
  <c r="K1252"/>
  <c r="J1252"/>
  <c r="C1252"/>
  <c r="L1252"/>
  <c r="F1253" l="1"/>
  <c r="I1253"/>
  <c r="A1254" s="1"/>
  <c r="E1253"/>
  <c r="D1253"/>
  <c r="H1253"/>
  <c r="K1253"/>
  <c r="B1253"/>
  <c r="C1253"/>
  <c r="L1253"/>
  <c r="J1253"/>
  <c r="G1530" i="2"/>
  <c r="A1531" s="1"/>
  <c r="D1530"/>
  <c r="F1530"/>
  <c r="C1530"/>
  <c r="B1530"/>
  <c r="E1530"/>
  <c r="D1531" l="1"/>
  <c r="F1531"/>
  <c r="G1531"/>
  <c r="A1532" s="1"/>
  <c r="B1531"/>
  <c r="E1531"/>
  <c r="C1531"/>
  <c r="I1254" i="1"/>
  <c r="A1255" s="1"/>
  <c r="F1254"/>
  <c r="E1254"/>
  <c r="B1254"/>
  <c r="D1254"/>
  <c r="H1254"/>
  <c r="K1254"/>
  <c r="J1254"/>
  <c r="C1254"/>
  <c r="L1254"/>
  <c r="F1255" l="1"/>
  <c r="I1255"/>
  <c r="A1256" s="1"/>
  <c r="E1255"/>
  <c r="D1255"/>
  <c r="H1255"/>
  <c r="K1255"/>
  <c r="B1255"/>
  <c r="C1255"/>
  <c r="L1255"/>
  <c r="J1255"/>
  <c r="G1532" i="2"/>
  <c r="A1533" s="1"/>
  <c r="D1532"/>
  <c r="F1532"/>
  <c r="C1532"/>
  <c r="B1532"/>
  <c r="E1532"/>
  <c r="D1533" l="1"/>
  <c r="F1533"/>
  <c r="G1533"/>
  <c r="A1534" s="1"/>
  <c r="B1533"/>
  <c r="E1533"/>
  <c r="C1533"/>
  <c r="I1256" i="1"/>
  <c r="A1257" s="1"/>
  <c r="F1256"/>
  <c r="E1256"/>
  <c r="B1256"/>
  <c r="D1256"/>
  <c r="H1256"/>
  <c r="K1256"/>
  <c r="J1256"/>
  <c r="C1256"/>
  <c r="L1256"/>
  <c r="F1257" l="1"/>
  <c r="I1257"/>
  <c r="A1258" s="1"/>
  <c r="E1257"/>
  <c r="D1257"/>
  <c r="H1257"/>
  <c r="K1257"/>
  <c r="B1257"/>
  <c r="C1257"/>
  <c r="L1257"/>
  <c r="J1257"/>
  <c r="G1534" i="2"/>
  <c r="A1535" s="1"/>
  <c r="D1534"/>
  <c r="F1534"/>
  <c r="C1534"/>
  <c r="B1534"/>
  <c r="E1534"/>
  <c r="D1535" l="1"/>
  <c r="F1535"/>
  <c r="G1535"/>
  <c r="A1536" s="1"/>
  <c r="B1535"/>
  <c r="E1535"/>
  <c r="C1535"/>
  <c r="I1258" i="1"/>
  <c r="A1259" s="1"/>
  <c r="F1258"/>
  <c r="E1258"/>
  <c r="B1258"/>
  <c r="D1258"/>
  <c r="H1258"/>
  <c r="K1258"/>
  <c r="J1258"/>
  <c r="C1258"/>
  <c r="L1258"/>
  <c r="F1259" l="1"/>
  <c r="I1259"/>
  <c r="A1260" s="1"/>
  <c r="E1259"/>
  <c r="D1259"/>
  <c r="H1259"/>
  <c r="K1259"/>
  <c r="B1259"/>
  <c r="C1259"/>
  <c r="L1259"/>
  <c r="J1259"/>
  <c r="G1536" i="2"/>
  <c r="A1537" s="1"/>
  <c r="D1536"/>
  <c r="F1536"/>
  <c r="C1536"/>
  <c r="B1536"/>
  <c r="E1536"/>
  <c r="D1537" l="1"/>
  <c r="F1537"/>
  <c r="G1537"/>
  <c r="A1538" s="1"/>
  <c r="B1537"/>
  <c r="E1537"/>
  <c r="C1537"/>
  <c r="I1260" i="1"/>
  <c r="A1261" s="1"/>
  <c r="F1260"/>
  <c r="E1260"/>
  <c r="B1260"/>
  <c r="D1260"/>
  <c r="H1260"/>
  <c r="K1260"/>
  <c r="J1260"/>
  <c r="C1260"/>
  <c r="L1260"/>
  <c r="F1261" l="1"/>
  <c r="I1261"/>
  <c r="A1262" s="1"/>
  <c r="E1261"/>
  <c r="D1261"/>
  <c r="H1261"/>
  <c r="K1261"/>
  <c r="B1261"/>
  <c r="C1261"/>
  <c r="L1261"/>
  <c r="J1261"/>
  <c r="G1538" i="2"/>
  <c r="A1539" s="1"/>
  <c r="D1538"/>
  <c r="F1538"/>
  <c r="C1538"/>
  <c r="B1538"/>
  <c r="E1538"/>
  <c r="D1539" l="1"/>
  <c r="F1539"/>
  <c r="G1539"/>
  <c r="A1540" s="1"/>
  <c r="B1539"/>
  <c r="E1539"/>
  <c r="C1539"/>
  <c r="I1262" i="1"/>
  <c r="A1263" s="1"/>
  <c r="F1262"/>
  <c r="E1262"/>
  <c r="B1262"/>
  <c r="D1262"/>
  <c r="H1262"/>
  <c r="K1262"/>
  <c r="J1262"/>
  <c r="C1262"/>
  <c r="L1262"/>
  <c r="F1263" l="1"/>
  <c r="I1263"/>
  <c r="A1264" s="1"/>
  <c r="E1263"/>
  <c r="D1263"/>
  <c r="H1263"/>
  <c r="K1263"/>
  <c r="B1263"/>
  <c r="C1263"/>
  <c r="L1263"/>
  <c r="J1263"/>
  <c r="G1540" i="2"/>
  <c r="A1541" s="1"/>
  <c r="D1540"/>
  <c r="F1540"/>
  <c r="C1540"/>
  <c r="B1540"/>
  <c r="E1540"/>
  <c r="D1541" l="1"/>
  <c r="F1541"/>
  <c r="G1541"/>
  <c r="A1542" s="1"/>
  <c r="B1541"/>
  <c r="E1541"/>
  <c r="C1541"/>
  <c r="I1264" i="1"/>
  <c r="A1265" s="1"/>
  <c r="F1264"/>
  <c r="E1264"/>
  <c r="B1264"/>
  <c r="D1264"/>
  <c r="H1264"/>
  <c r="K1264"/>
  <c r="J1264"/>
  <c r="C1264"/>
  <c r="L1264"/>
  <c r="F1265" l="1"/>
  <c r="I1265"/>
  <c r="A1266" s="1"/>
  <c r="E1265"/>
  <c r="D1265"/>
  <c r="H1265"/>
  <c r="K1265"/>
  <c r="B1265"/>
  <c r="C1265"/>
  <c r="L1265"/>
  <c r="J1265"/>
  <c r="G1542" i="2"/>
  <c r="A1543" s="1"/>
  <c r="D1542"/>
  <c r="F1542"/>
  <c r="C1542"/>
  <c r="B1542"/>
  <c r="E1542"/>
  <c r="D1543" l="1"/>
  <c r="F1543"/>
  <c r="G1543"/>
  <c r="A1544" s="1"/>
  <c r="B1543"/>
  <c r="E1543"/>
  <c r="C1543"/>
  <c r="I1266" i="1"/>
  <c r="A1267" s="1"/>
  <c r="F1266"/>
  <c r="E1266"/>
  <c r="B1266"/>
  <c r="D1266"/>
  <c r="H1266"/>
  <c r="K1266"/>
  <c r="J1266"/>
  <c r="C1266"/>
  <c r="L1266"/>
  <c r="F1267" l="1"/>
  <c r="I1267"/>
  <c r="A1268" s="1"/>
  <c r="E1267"/>
  <c r="D1267"/>
  <c r="H1267"/>
  <c r="K1267"/>
  <c r="B1267"/>
  <c r="C1267"/>
  <c r="L1267"/>
  <c r="J1267"/>
  <c r="G1544" i="2"/>
  <c r="A1545" s="1"/>
  <c r="D1544"/>
  <c r="F1544"/>
  <c r="C1544"/>
  <c r="B1544"/>
  <c r="E1544"/>
  <c r="D1545" l="1"/>
  <c r="F1545"/>
  <c r="G1545"/>
  <c r="A1546" s="1"/>
  <c r="B1545"/>
  <c r="E1545"/>
  <c r="C1545"/>
  <c r="I1268" i="1"/>
  <c r="A1269" s="1"/>
  <c r="F1268"/>
  <c r="E1268"/>
  <c r="B1268"/>
  <c r="D1268"/>
  <c r="H1268"/>
  <c r="K1268"/>
  <c r="J1268"/>
  <c r="C1268"/>
  <c r="L1268"/>
  <c r="F1269" l="1"/>
  <c r="I1269"/>
  <c r="A1270" s="1"/>
  <c r="E1269"/>
  <c r="D1269"/>
  <c r="H1269"/>
  <c r="K1269"/>
  <c r="B1269"/>
  <c r="C1269"/>
  <c r="L1269"/>
  <c r="J1269"/>
  <c r="G1546" i="2"/>
  <c r="A1547" s="1"/>
  <c r="D1546"/>
  <c r="F1546"/>
  <c r="C1546"/>
  <c r="B1546"/>
  <c r="E1546"/>
  <c r="D1547" l="1"/>
  <c r="F1547"/>
  <c r="G1547"/>
  <c r="A1548" s="1"/>
  <c r="B1547"/>
  <c r="E1547"/>
  <c r="C1547"/>
  <c r="I1270" i="1"/>
  <c r="A1271" s="1"/>
  <c r="F1270"/>
  <c r="E1270"/>
  <c r="B1270"/>
  <c r="D1270"/>
  <c r="H1270"/>
  <c r="K1270"/>
  <c r="J1270"/>
  <c r="C1270"/>
  <c r="L1270"/>
  <c r="F1271" l="1"/>
  <c r="I1271"/>
  <c r="A1272" s="1"/>
  <c r="E1271"/>
  <c r="D1271"/>
  <c r="H1271"/>
  <c r="K1271"/>
  <c r="B1271"/>
  <c r="C1271"/>
  <c r="L1271"/>
  <c r="J1271"/>
  <c r="G1548" i="2"/>
  <c r="A1549" s="1"/>
  <c r="D1548"/>
  <c r="F1548"/>
  <c r="C1548"/>
  <c r="B1548"/>
  <c r="E1548"/>
  <c r="D1549" l="1"/>
  <c r="F1549"/>
  <c r="G1549"/>
  <c r="A1550" s="1"/>
  <c r="B1549"/>
  <c r="E1549"/>
  <c r="C1549"/>
  <c r="I1272" i="1"/>
  <c r="A1273" s="1"/>
  <c r="F1272"/>
  <c r="E1272"/>
  <c r="B1272"/>
  <c r="D1272"/>
  <c r="H1272"/>
  <c r="K1272"/>
  <c r="J1272"/>
  <c r="C1272"/>
  <c r="L1272"/>
  <c r="F1273" l="1"/>
  <c r="I1273"/>
  <c r="A1274" s="1"/>
  <c r="E1273"/>
  <c r="D1273"/>
  <c r="H1273"/>
  <c r="K1273"/>
  <c r="B1273"/>
  <c r="C1273"/>
  <c r="L1273"/>
  <c r="J1273"/>
  <c r="G1550" i="2"/>
  <c r="A1551" s="1"/>
  <c r="D1550"/>
  <c r="F1550"/>
  <c r="C1550"/>
  <c r="B1550"/>
  <c r="E1550"/>
  <c r="D1551" l="1"/>
  <c r="F1551"/>
  <c r="G1551"/>
  <c r="A1552" s="1"/>
  <c r="B1551"/>
  <c r="E1551"/>
  <c r="C1551"/>
  <c r="I1274" i="1"/>
  <c r="A1275" s="1"/>
  <c r="F1274"/>
  <c r="E1274"/>
  <c r="B1274"/>
  <c r="D1274"/>
  <c r="H1274"/>
  <c r="K1274"/>
  <c r="J1274"/>
  <c r="C1274"/>
  <c r="L1274"/>
  <c r="F1275" l="1"/>
  <c r="I1275"/>
  <c r="A1276" s="1"/>
  <c r="E1275"/>
  <c r="D1275"/>
  <c r="H1275"/>
  <c r="K1275"/>
  <c r="B1275"/>
  <c r="C1275"/>
  <c r="L1275"/>
  <c r="J1275"/>
  <c r="G1552" i="2"/>
  <c r="A1553" s="1"/>
  <c r="D1552"/>
  <c r="F1552"/>
  <c r="C1552"/>
  <c r="B1552"/>
  <c r="E1552"/>
  <c r="D1553" l="1"/>
  <c r="F1553"/>
  <c r="G1553"/>
  <c r="A1554" s="1"/>
  <c r="B1553"/>
  <c r="E1553"/>
  <c r="C1553"/>
  <c r="I1276" i="1"/>
  <c r="A1277" s="1"/>
  <c r="F1276"/>
  <c r="E1276"/>
  <c r="B1276"/>
  <c r="D1276"/>
  <c r="H1276"/>
  <c r="K1276"/>
  <c r="J1276"/>
  <c r="C1276"/>
  <c r="L1276"/>
  <c r="F1277" l="1"/>
  <c r="I1277"/>
  <c r="A1278" s="1"/>
  <c r="E1277"/>
  <c r="D1277"/>
  <c r="H1277"/>
  <c r="K1277"/>
  <c r="B1277"/>
  <c r="C1277"/>
  <c r="L1277"/>
  <c r="J1277"/>
  <c r="G1554" i="2"/>
  <c r="A1555" s="1"/>
  <c r="D1554"/>
  <c r="F1554"/>
  <c r="C1554"/>
  <c r="B1554"/>
  <c r="E1554"/>
  <c r="D1555" l="1"/>
  <c r="F1555"/>
  <c r="G1555"/>
  <c r="A1556" s="1"/>
  <c r="B1555"/>
  <c r="E1555"/>
  <c r="C1555"/>
  <c r="I1278" i="1"/>
  <c r="A1279" s="1"/>
  <c r="F1278"/>
  <c r="E1278"/>
  <c r="B1278"/>
  <c r="D1278"/>
  <c r="H1278"/>
  <c r="K1278"/>
  <c r="J1278"/>
  <c r="C1278"/>
  <c r="L1278"/>
  <c r="G1556" i="2" l="1"/>
  <c r="A1557" s="1"/>
  <c r="D1556"/>
  <c r="F1556"/>
  <c r="C1556"/>
  <c r="B1556"/>
  <c r="E1556"/>
  <c r="F1279" i="1"/>
  <c r="I1279"/>
  <c r="A1280" s="1"/>
  <c r="E1279"/>
  <c r="D1279"/>
  <c r="H1279"/>
  <c r="K1279"/>
  <c r="B1279"/>
  <c r="C1279"/>
  <c r="L1279"/>
  <c r="J1279"/>
  <c r="D1557" i="2" l="1"/>
  <c r="F1557"/>
  <c r="G1557"/>
  <c r="A1558" s="1"/>
  <c r="B1557"/>
  <c r="E1557"/>
  <c r="C1557"/>
  <c r="I1280" i="1"/>
  <c r="A1281" s="1"/>
  <c r="F1280"/>
  <c r="E1280"/>
  <c r="B1280"/>
  <c r="D1280"/>
  <c r="H1280"/>
  <c r="K1280"/>
  <c r="J1280"/>
  <c r="C1280"/>
  <c r="L1280"/>
  <c r="F1281" l="1"/>
  <c r="I1281"/>
  <c r="A1282" s="1"/>
  <c r="E1281"/>
  <c r="D1281"/>
  <c r="H1281"/>
  <c r="K1281"/>
  <c r="B1281"/>
  <c r="C1281"/>
  <c r="L1281"/>
  <c r="J1281"/>
  <c r="G1558" i="2"/>
  <c r="A1559" s="1"/>
  <c r="D1558"/>
  <c r="F1558"/>
  <c r="C1558"/>
  <c r="B1558"/>
  <c r="E1558"/>
  <c r="D1559" l="1"/>
  <c r="F1559"/>
  <c r="G1559"/>
  <c r="A1560" s="1"/>
  <c r="B1559"/>
  <c r="E1559"/>
  <c r="C1559"/>
  <c r="I1282" i="1"/>
  <c r="A1283" s="1"/>
  <c r="F1282"/>
  <c r="E1282"/>
  <c r="B1282"/>
  <c r="D1282"/>
  <c r="H1282"/>
  <c r="K1282"/>
  <c r="J1282"/>
  <c r="C1282"/>
  <c r="L1282"/>
  <c r="F1283" l="1"/>
  <c r="I1283"/>
  <c r="A1284" s="1"/>
  <c r="E1283"/>
  <c r="D1283"/>
  <c r="H1283"/>
  <c r="K1283"/>
  <c r="B1283"/>
  <c r="C1283"/>
  <c r="L1283"/>
  <c r="J1283"/>
  <c r="G1560" i="2"/>
  <c r="A1561" s="1"/>
  <c r="D1560"/>
  <c r="F1560"/>
  <c r="C1560"/>
  <c r="B1560"/>
  <c r="E1560"/>
  <c r="D1561" l="1"/>
  <c r="F1561"/>
  <c r="G1561"/>
  <c r="A1562" s="1"/>
  <c r="B1561"/>
  <c r="E1561"/>
  <c r="C1561"/>
  <c r="I1284" i="1"/>
  <c r="A1285" s="1"/>
  <c r="F1284"/>
  <c r="E1284"/>
  <c r="B1284"/>
  <c r="D1284"/>
  <c r="H1284"/>
  <c r="K1284"/>
  <c r="J1284"/>
  <c r="C1284"/>
  <c r="L1284"/>
  <c r="F1285" l="1"/>
  <c r="I1285"/>
  <c r="A1286" s="1"/>
  <c r="E1285"/>
  <c r="D1285"/>
  <c r="H1285"/>
  <c r="K1285"/>
  <c r="B1285"/>
  <c r="C1285"/>
  <c r="L1285"/>
  <c r="J1285"/>
  <c r="G1562" i="2"/>
  <c r="A1563" s="1"/>
  <c r="D1562"/>
  <c r="F1562"/>
  <c r="C1562"/>
  <c r="B1562"/>
  <c r="E1562"/>
  <c r="D1563" l="1"/>
  <c r="H16" i="1" s="1"/>
  <c r="H17" s="1"/>
  <c r="F1563" i="2"/>
  <c r="B1563"/>
  <c r="E1563"/>
  <c r="C1563"/>
  <c r="G1563"/>
  <c r="G1564" s="1"/>
  <c r="I1286" i="1"/>
  <c r="A1287" s="1"/>
  <c r="F1286"/>
  <c r="E1286"/>
  <c r="B1286"/>
  <c r="D1286"/>
  <c r="H1286"/>
  <c r="K1286"/>
  <c r="J1286"/>
  <c r="C1286"/>
  <c r="L1286"/>
  <c r="F1287" l="1"/>
  <c r="I1287"/>
  <c r="A1288" s="1"/>
  <c r="E1287"/>
  <c r="D1287"/>
  <c r="H1287"/>
  <c r="K1287"/>
  <c r="B1287"/>
  <c r="C1287"/>
  <c r="L1287"/>
  <c r="J1287"/>
  <c r="I1288" l="1"/>
  <c r="A1289" s="1"/>
  <c r="F1288"/>
  <c r="E1288"/>
  <c r="B1288"/>
  <c r="D1288"/>
  <c r="H1288"/>
  <c r="K1288"/>
  <c r="J1288"/>
  <c r="C1288"/>
  <c r="L1288"/>
  <c r="F1289" l="1"/>
  <c r="I1289"/>
  <c r="A1290" s="1"/>
  <c r="E1289"/>
  <c r="D1289"/>
  <c r="H1289"/>
  <c r="K1289"/>
  <c r="B1289"/>
  <c r="C1289"/>
  <c r="L1289"/>
  <c r="J1289"/>
  <c r="I1290" l="1"/>
  <c r="A1291" s="1"/>
  <c r="F1290"/>
  <c r="E1290"/>
  <c r="B1290"/>
  <c r="D1290"/>
  <c r="H1290"/>
  <c r="K1290"/>
  <c r="J1290"/>
  <c r="C1290"/>
  <c r="L1290"/>
  <c r="F1291" l="1"/>
  <c r="I1291"/>
  <c r="A1292" s="1"/>
  <c r="E1291"/>
  <c r="D1291"/>
  <c r="H1291"/>
  <c r="K1291"/>
  <c r="B1291"/>
  <c r="C1291"/>
  <c r="L1291"/>
  <c r="J1291"/>
  <c r="I1292" l="1"/>
  <c r="A1293" s="1"/>
  <c r="F1292"/>
  <c r="E1292"/>
  <c r="B1292"/>
  <c r="D1292"/>
  <c r="H1292"/>
  <c r="K1292"/>
  <c r="J1292"/>
  <c r="C1292"/>
  <c r="L1292"/>
  <c r="F1293" l="1"/>
  <c r="I1293"/>
  <c r="A1294" s="1"/>
  <c r="E1293"/>
  <c r="D1293"/>
  <c r="H1293"/>
  <c r="K1293"/>
  <c r="B1293"/>
  <c r="C1293"/>
  <c r="L1293"/>
  <c r="J1293"/>
  <c r="I1294" l="1"/>
  <c r="A1295" s="1"/>
  <c r="F1294"/>
  <c r="E1294"/>
  <c r="B1294"/>
  <c r="D1294"/>
  <c r="H1294"/>
  <c r="K1294"/>
  <c r="J1294"/>
  <c r="C1294"/>
  <c r="L1294"/>
  <c r="F1295" l="1"/>
  <c r="I1295"/>
  <c r="A1296" s="1"/>
  <c r="E1295"/>
  <c r="D1295"/>
  <c r="H1295"/>
  <c r="K1295"/>
  <c r="B1295"/>
  <c r="C1295"/>
  <c r="L1295"/>
  <c r="J1295"/>
  <c r="I1296" l="1"/>
  <c r="A1297" s="1"/>
  <c r="F1296"/>
  <c r="E1296"/>
  <c r="B1296"/>
  <c r="D1296"/>
  <c r="H1296"/>
  <c r="K1296"/>
  <c r="J1296"/>
  <c r="C1296"/>
  <c r="L1296"/>
  <c r="F1297" l="1"/>
  <c r="I1297"/>
  <c r="A1298" s="1"/>
  <c r="E1297"/>
  <c r="D1297"/>
  <c r="H1297"/>
  <c r="K1297"/>
  <c r="B1297"/>
  <c r="C1297"/>
  <c r="L1297"/>
  <c r="J1297"/>
  <c r="I1298" l="1"/>
  <c r="A1299" s="1"/>
  <c r="F1298"/>
  <c r="E1298"/>
  <c r="B1298"/>
  <c r="D1298"/>
  <c r="H1298"/>
  <c r="K1298"/>
  <c r="J1298"/>
  <c r="C1298"/>
  <c r="L1298"/>
  <c r="F1299" l="1"/>
  <c r="I1299"/>
  <c r="A1300" s="1"/>
  <c r="E1299"/>
  <c r="D1299"/>
  <c r="H1299"/>
  <c r="K1299"/>
  <c r="B1299"/>
  <c r="C1299"/>
  <c r="L1299"/>
  <c r="J1299"/>
  <c r="I1300" l="1"/>
  <c r="A1301" s="1"/>
  <c r="F1300"/>
  <c r="E1300"/>
  <c r="B1300"/>
  <c r="D1300"/>
  <c r="H1300"/>
  <c r="K1300"/>
  <c r="J1300"/>
  <c r="C1300"/>
  <c r="L1300"/>
  <c r="F1301" l="1"/>
  <c r="I1301"/>
  <c r="A1302" s="1"/>
  <c r="E1301"/>
  <c r="D1301"/>
  <c r="H1301"/>
  <c r="K1301"/>
  <c r="B1301"/>
  <c r="C1301"/>
  <c r="L1301"/>
  <c r="J1301"/>
  <c r="I1302" l="1"/>
  <c r="A1303" s="1"/>
  <c r="F1302"/>
  <c r="E1302"/>
  <c r="B1302"/>
  <c r="D1302"/>
  <c r="H1302"/>
  <c r="K1302"/>
  <c r="J1302"/>
  <c r="C1302"/>
  <c r="L1302"/>
  <c r="F1303" l="1"/>
  <c r="I1303"/>
  <c r="A1304" s="1"/>
  <c r="E1303"/>
  <c r="D1303"/>
  <c r="H1303"/>
  <c r="K1303"/>
  <c r="B1303"/>
  <c r="C1303"/>
  <c r="L1303"/>
  <c r="J1303"/>
  <c r="I1304" l="1"/>
  <c r="A1305" s="1"/>
  <c r="F1304"/>
  <c r="E1304"/>
  <c r="B1304"/>
  <c r="D1304"/>
  <c r="H1304"/>
  <c r="K1304"/>
  <c r="J1304"/>
  <c r="C1304"/>
  <c r="L1304"/>
  <c r="F1305" l="1"/>
  <c r="I1305"/>
  <c r="A1306" s="1"/>
  <c r="E1305"/>
  <c r="D1305"/>
  <c r="H1305"/>
  <c r="K1305"/>
  <c r="B1305"/>
  <c r="C1305"/>
  <c r="L1305"/>
  <c r="J1305"/>
  <c r="I1306" l="1"/>
  <c r="A1307" s="1"/>
  <c r="F1306"/>
  <c r="E1306"/>
  <c r="B1306"/>
  <c r="D1306"/>
  <c r="H1306"/>
  <c r="K1306"/>
  <c r="J1306"/>
  <c r="C1306"/>
  <c r="L1306"/>
  <c r="F1307" l="1"/>
  <c r="I1307"/>
  <c r="A1308" s="1"/>
  <c r="E1307"/>
  <c r="D1307"/>
  <c r="H1307"/>
  <c r="K1307"/>
  <c r="B1307"/>
  <c r="C1307"/>
  <c r="L1307"/>
  <c r="J1307"/>
  <c r="I1308" l="1"/>
  <c r="A1309" s="1"/>
  <c r="F1308"/>
  <c r="E1308"/>
  <c r="B1308"/>
  <c r="D1308"/>
  <c r="H1308"/>
  <c r="K1308"/>
  <c r="J1308"/>
  <c r="C1308"/>
  <c r="L1308"/>
  <c r="F1309" l="1"/>
  <c r="I1309"/>
  <c r="A1310" s="1"/>
  <c r="E1309"/>
  <c r="D1309"/>
  <c r="H1309"/>
  <c r="K1309"/>
  <c r="B1309"/>
  <c r="C1309"/>
  <c r="L1309"/>
  <c r="J1309"/>
  <c r="I1310" l="1"/>
  <c r="A1311" s="1"/>
  <c r="F1310"/>
  <c r="E1310"/>
  <c r="B1310"/>
  <c r="D1310"/>
  <c r="H1310"/>
  <c r="K1310"/>
  <c r="J1310"/>
  <c r="C1310"/>
  <c r="L1310"/>
  <c r="F1311" l="1"/>
  <c r="I1311"/>
  <c r="A1312" s="1"/>
  <c r="E1311"/>
  <c r="D1311"/>
  <c r="H1311"/>
  <c r="K1311"/>
  <c r="B1311"/>
  <c r="C1311"/>
  <c r="L1311"/>
  <c r="J1311"/>
  <c r="I1312" l="1"/>
  <c r="A1313" s="1"/>
  <c r="F1312"/>
  <c r="E1312"/>
  <c r="B1312"/>
  <c r="D1312"/>
  <c r="H1312"/>
  <c r="K1312"/>
  <c r="J1312"/>
  <c r="C1312"/>
  <c r="L1312"/>
  <c r="F1313" l="1"/>
  <c r="I1313"/>
  <c r="A1314" s="1"/>
  <c r="E1313"/>
  <c r="D1313"/>
  <c r="H1313"/>
  <c r="K1313"/>
  <c r="B1313"/>
  <c r="C1313"/>
  <c r="L1313"/>
  <c r="J1313"/>
  <c r="I1314" l="1"/>
  <c r="A1315" s="1"/>
  <c r="F1314"/>
  <c r="E1314"/>
  <c r="B1314"/>
  <c r="D1314"/>
  <c r="H1314"/>
  <c r="K1314"/>
  <c r="J1314"/>
  <c r="C1314"/>
  <c r="L1314"/>
  <c r="F1315" l="1"/>
  <c r="I1315"/>
  <c r="A1316" s="1"/>
  <c r="E1315"/>
  <c r="D1315"/>
  <c r="H1315"/>
  <c r="K1315"/>
  <c r="B1315"/>
  <c r="C1315"/>
  <c r="L1315"/>
  <c r="J1315"/>
  <c r="I1316" l="1"/>
  <c r="A1317" s="1"/>
  <c r="F1316"/>
  <c r="E1316"/>
  <c r="B1316"/>
  <c r="D1316"/>
  <c r="H1316"/>
  <c r="K1316"/>
  <c r="J1316"/>
  <c r="C1316"/>
  <c r="L1316"/>
  <c r="F1317" l="1"/>
  <c r="I1317"/>
  <c r="A1318" s="1"/>
  <c r="E1317"/>
  <c r="D1317"/>
  <c r="H1317"/>
  <c r="K1317"/>
  <c r="B1317"/>
  <c r="C1317"/>
  <c r="L1317"/>
  <c r="J1317"/>
  <c r="I1318" l="1"/>
  <c r="A1319" s="1"/>
  <c r="F1318"/>
  <c r="E1318"/>
  <c r="B1318"/>
  <c r="D1318"/>
  <c r="H1318"/>
  <c r="K1318"/>
  <c r="J1318"/>
  <c r="C1318"/>
  <c r="L1318"/>
  <c r="F1319" l="1"/>
  <c r="I1319"/>
  <c r="A1320" s="1"/>
  <c r="E1319"/>
  <c r="D1319"/>
  <c r="H1319"/>
  <c r="K1319"/>
  <c r="B1319"/>
  <c r="C1319"/>
  <c r="L1319"/>
  <c r="J1319"/>
  <c r="I1320" l="1"/>
  <c r="A1321" s="1"/>
  <c r="F1320"/>
  <c r="E1320"/>
  <c r="B1320"/>
  <c r="D1320"/>
  <c r="H1320"/>
  <c r="K1320"/>
  <c r="J1320"/>
  <c r="C1320"/>
  <c r="L1320"/>
  <c r="F1321" l="1"/>
  <c r="I1321"/>
  <c r="A1322" s="1"/>
  <c r="E1321"/>
  <c r="D1321"/>
  <c r="H1321"/>
  <c r="K1321"/>
  <c r="B1321"/>
  <c r="C1321"/>
  <c r="L1321"/>
  <c r="J1321"/>
  <c r="I1322" l="1"/>
  <c r="A1323" s="1"/>
  <c r="F1322"/>
  <c r="E1322"/>
  <c r="B1322"/>
  <c r="D1322"/>
  <c r="H1322"/>
  <c r="K1322"/>
  <c r="J1322"/>
  <c r="C1322"/>
  <c r="L1322"/>
  <c r="F1323" l="1"/>
  <c r="I1323"/>
  <c r="A1324" s="1"/>
  <c r="E1323"/>
  <c r="D1323"/>
  <c r="H1323"/>
  <c r="K1323"/>
  <c r="B1323"/>
  <c r="C1323"/>
  <c r="L1323"/>
  <c r="J1323"/>
  <c r="I1324" l="1"/>
  <c r="A1325" s="1"/>
  <c r="F1324"/>
  <c r="E1324"/>
  <c r="B1324"/>
  <c r="D1324"/>
  <c r="H1324"/>
  <c r="K1324"/>
  <c r="J1324"/>
  <c r="C1324"/>
  <c r="L1324"/>
  <c r="F1325" l="1"/>
  <c r="I1325"/>
  <c r="A1326" s="1"/>
  <c r="E1325"/>
  <c r="D1325"/>
  <c r="H1325"/>
  <c r="K1325"/>
  <c r="B1325"/>
  <c r="C1325"/>
  <c r="L1325"/>
  <c r="J1325"/>
  <c r="I1326" l="1"/>
  <c r="A1327" s="1"/>
  <c r="F1326"/>
  <c r="E1326"/>
  <c r="B1326"/>
  <c r="D1326"/>
  <c r="H1326"/>
  <c r="K1326"/>
  <c r="J1326"/>
  <c r="C1326"/>
  <c r="L1326"/>
  <c r="F1327" l="1"/>
  <c r="I1327"/>
  <c r="A1328" s="1"/>
  <c r="E1327"/>
  <c r="D1327"/>
  <c r="H1327"/>
  <c r="K1327"/>
  <c r="B1327"/>
  <c r="C1327"/>
  <c r="L1327"/>
  <c r="J1327"/>
  <c r="I1328" l="1"/>
  <c r="A1329" s="1"/>
  <c r="F1328"/>
  <c r="E1328"/>
  <c r="B1328"/>
  <c r="D1328"/>
  <c r="H1328"/>
  <c r="K1328"/>
  <c r="J1328"/>
  <c r="C1328"/>
  <c r="L1328"/>
  <c r="F1329" l="1"/>
  <c r="I1329"/>
  <c r="A1330" s="1"/>
  <c r="E1329"/>
  <c r="D1329"/>
  <c r="H1329"/>
  <c r="K1329"/>
  <c r="B1329"/>
  <c r="C1329"/>
  <c r="L1329"/>
  <c r="J1329"/>
  <c r="I1330" l="1"/>
  <c r="A1331" s="1"/>
  <c r="F1330"/>
  <c r="E1330"/>
  <c r="B1330"/>
  <c r="D1330"/>
  <c r="H1330"/>
  <c r="K1330"/>
  <c r="J1330"/>
  <c r="C1330"/>
  <c r="L1330"/>
  <c r="F1331" l="1"/>
  <c r="I1331"/>
  <c r="A1332" s="1"/>
  <c r="E1331"/>
  <c r="D1331"/>
  <c r="H1331"/>
  <c r="K1331"/>
  <c r="B1331"/>
  <c r="C1331"/>
  <c r="L1331"/>
  <c r="J1331"/>
  <c r="I1332" l="1"/>
  <c r="A1333" s="1"/>
  <c r="F1332"/>
  <c r="E1332"/>
  <c r="B1332"/>
  <c r="D1332"/>
  <c r="H1332"/>
  <c r="K1332"/>
  <c r="J1332"/>
  <c r="C1332"/>
  <c r="L1332"/>
  <c r="F1333" l="1"/>
  <c r="I1333"/>
  <c r="A1334" s="1"/>
  <c r="E1333"/>
  <c r="D1333"/>
  <c r="H1333"/>
  <c r="K1333"/>
  <c r="B1333"/>
  <c r="C1333"/>
  <c r="L1333"/>
  <c r="J1333"/>
  <c r="I1334" l="1"/>
  <c r="A1335" s="1"/>
  <c r="F1334"/>
  <c r="E1334"/>
  <c r="B1334"/>
  <c r="D1334"/>
  <c r="H1334"/>
  <c r="K1334"/>
  <c r="J1334"/>
  <c r="C1334"/>
  <c r="L1334"/>
  <c r="F1335" l="1"/>
  <c r="I1335"/>
  <c r="A1336" s="1"/>
  <c r="E1335"/>
  <c r="D1335"/>
  <c r="H1335"/>
  <c r="K1335"/>
  <c r="B1335"/>
  <c r="C1335"/>
  <c r="L1335"/>
  <c r="J1335"/>
  <c r="I1336" l="1"/>
  <c r="A1337" s="1"/>
  <c r="F1336"/>
  <c r="E1336"/>
  <c r="B1336"/>
  <c r="D1336"/>
  <c r="H1336"/>
  <c r="K1336"/>
  <c r="J1336"/>
  <c r="C1336"/>
  <c r="L1336"/>
  <c r="F1337" l="1"/>
  <c r="I1337"/>
  <c r="A1338" s="1"/>
  <c r="E1337"/>
  <c r="D1337"/>
  <c r="H1337"/>
  <c r="K1337"/>
  <c r="B1337"/>
  <c r="C1337"/>
  <c r="L1337"/>
  <c r="J1337"/>
  <c r="I1338" l="1"/>
  <c r="A1339" s="1"/>
  <c r="F1338"/>
  <c r="E1338"/>
  <c r="B1338"/>
  <c r="D1338"/>
  <c r="H1338"/>
  <c r="K1338"/>
  <c r="J1338"/>
  <c r="C1338"/>
  <c r="L1338"/>
  <c r="F1339" l="1"/>
  <c r="I1339"/>
  <c r="A1340" s="1"/>
  <c r="E1339"/>
  <c r="D1339"/>
  <c r="H1339"/>
  <c r="K1339"/>
  <c r="B1339"/>
  <c r="C1339"/>
  <c r="L1339"/>
  <c r="J1339"/>
  <c r="I1340" l="1"/>
  <c r="A1341" s="1"/>
  <c r="F1340"/>
  <c r="E1340"/>
  <c r="B1340"/>
  <c r="D1340"/>
  <c r="H1340"/>
  <c r="K1340"/>
  <c r="J1340"/>
  <c r="C1340"/>
  <c r="L1340"/>
  <c r="F1341" l="1"/>
  <c r="I1341"/>
  <c r="A1342" s="1"/>
  <c r="E1341"/>
  <c r="D1341"/>
  <c r="H1341"/>
  <c r="K1341"/>
  <c r="B1341"/>
  <c r="C1341"/>
  <c r="L1341"/>
  <c r="J1341"/>
  <c r="I1342" l="1"/>
  <c r="A1343" s="1"/>
  <c r="F1342"/>
  <c r="E1342"/>
  <c r="B1342"/>
  <c r="D1342"/>
  <c r="H1342"/>
  <c r="K1342"/>
  <c r="J1342"/>
  <c r="C1342"/>
  <c r="L1342"/>
  <c r="F1343" l="1"/>
  <c r="I1343"/>
  <c r="A1344" s="1"/>
  <c r="E1343"/>
  <c r="D1343"/>
  <c r="H1343"/>
  <c r="K1343"/>
  <c r="B1343"/>
  <c r="C1343"/>
  <c r="L1343"/>
  <c r="J1343"/>
  <c r="I1344" l="1"/>
  <c r="A1345" s="1"/>
  <c r="F1344"/>
  <c r="E1344"/>
  <c r="B1344"/>
  <c r="D1344"/>
  <c r="H1344"/>
  <c r="K1344"/>
  <c r="J1344"/>
  <c r="C1344"/>
  <c r="L1344"/>
  <c r="F1345" l="1"/>
  <c r="I1345"/>
  <c r="A1346" s="1"/>
  <c r="E1345"/>
  <c r="D1345"/>
  <c r="H1345"/>
  <c r="K1345"/>
  <c r="B1345"/>
  <c r="C1345"/>
  <c r="L1345"/>
  <c r="J1345"/>
  <c r="I1346" l="1"/>
  <c r="A1347" s="1"/>
  <c r="F1346"/>
  <c r="E1346"/>
  <c r="B1346"/>
  <c r="D1346"/>
  <c r="H1346"/>
  <c r="K1346"/>
  <c r="J1346"/>
  <c r="C1346"/>
  <c r="L1346"/>
  <c r="F1347" l="1"/>
  <c r="I1347"/>
  <c r="A1348" s="1"/>
  <c r="E1347"/>
  <c r="D1347"/>
  <c r="H1347"/>
  <c r="K1347"/>
  <c r="B1347"/>
  <c r="C1347"/>
  <c r="L1347"/>
  <c r="J1347"/>
  <c r="I1348" l="1"/>
  <c r="A1349" s="1"/>
  <c r="F1348"/>
  <c r="E1348"/>
  <c r="B1348"/>
  <c r="D1348"/>
  <c r="H1348"/>
  <c r="K1348"/>
  <c r="J1348"/>
  <c r="C1348"/>
  <c r="L1348"/>
  <c r="F1349" l="1"/>
  <c r="I1349"/>
  <c r="A1350" s="1"/>
  <c r="E1349"/>
  <c r="D1349"/>
  <c r="H1349"/>
  <c r="K1349"/>
  <c r="B1349"/>
  <c r="C1349"/>
  <c r="L1349"/>
  <c r="J1349"/>
  <c r="I1350" l="1"/>
  <c r="A1351" s="1"/>
  <c r="F1350"/>
  <c r="E1350"/>
  <c r="B1350"/>
  <c r="D1350"/>
  <c r="H1350"/>
  <c r="K1350"/>
  <c r="J1350"/>
  <c r="C1350"/>
  <c r="L1350"/>
  <c r="F1351" l="1"/>
  <c r="I1351"/>
  <c r="A1352" s="1"/>
  <c r="E1351"/>
  <c r="D1351"/>
  <c r="H1351"/>
  <c r="K1351"/>
  <c r="B1351"/>
  <c r="C1351"/>
  <c r="L1351"/>
  <c r="J1351"/>
  <c r="I1352" l="1"/>
  <c r="A1353" s="1"/>
  <c r="F1352"/>
  <c r="E1352"/>
  <c r="B1352"/>
  <c r="D1352"/>
  <c r="H1352"/>
  <c r="K1352"/>
  <c r="J1352"/>
  <c r="C1352"/>
  <c r="L1352"/>
  <c r="F1353" l="1"/>
  <c r="I1353"/>
  <c r="A1354" s="1"/>
  <c r="E1353"/>
  <c r="D1353"/>
  <c r="H1353"/>
  <c r="K1353"/>
  <c r="B1353"/>
  <c r="C1353"/>
  <c r="L1353"/>
  <c r="J1353"/>
  <c r="I1354" l="1"/>
  <c r="A1355" s="1"/>
  <c r="F1354"/>
  <c r="E1354"/>
  <c r="B1354"/>
  <c r="D1354"/>
  <c r="H1354"/>
  <c r="K1354"/>
  <c r="J1354"/>
  <c r="C1354"/>
  <c r="L1354"/>
  <c r="F1355" l="1"/>
  <c r="I1355"/>
  <c r="A1356" s="1"/>
  <c r="E1355"/>
  <c r="D1355"/>
  <c r="H1355"/>
  <c r="K1355"/>
  <c r="B1355"/>
  <c r="C1355"/>
  <c r="L1355"/>
  <c r="J1355"/>
  <c r="I1356" l="1"/>
  <c r="A1357" s="1"/>
  <c r="F1356"/>
  <c r="E1356"/>
  <c r="B1356"/>
  <c r="D1356"/>
  <c r="H1356"/>
  <c r="K1356"/>
  <c r="J1356"/>
  <c r="C1356"/>
  <c r="L1356"/>
  <c r="F1357" l="1"/>
  <c r="I1357"/>
  <c r="A1358" s="1"/>
  <c r="E1357"/>
  <c r="D1357"/>
  <c r="H1357"/>
  <c r="K1357"/>
  <c r="B1357"/>
  <c r="C1357"/>
  <c r="L1357"/>
  <c r="J1357"/>
  <c r="I1358" l="1"/>
  <c r="A1359" s="1"/>
  <c r="F1358"/>
  <c r="E1358"/>
  <c r="B1358"/>
  <c r="D1358"/>
  <c r="H1358"/>
  <c r="K1358"/>
  <c r="J1358"/>
  <c r="C1358"/>
  <c r="L1358"/>
  <c r="F1359" l="1"/>
  <c r="I1359"/>
  <c r="A1360" s="1"/>
  <c r="E1359"/>
  <c r="D1359"/>
  <c r="H1359"/>
  <c r="K1359"/>
  <c r="B1359"/>
  <c r="C1359"/>
  <c r="L1359"/>
  <c r="J1359"/>
  <c r="I1360" l="1"/>
  <c r="A1361" s="1"/>
  <c r="F1360"/>
  <c r="E1360"/>
  <c r="B1360"/>
  <c r="D1360"/>
  <c r="H1360"/>
  <c r="K1360"/>
  <c r="J1360"/>
  <c r="C1360"/>
  <c r="L1360"/>
  <c r="F1361" l="1"/>
  <c r="I1361"/>
  <c r="A1362" s="1"/>
  <c r="E1361"/>
  <c r="D1361"/>
  <c r="H1361"/>
  <c r="K1361"/>
  <c r="B1361"/>
  <c r="C1361"/>
  <c r="L1361"/>
  <c r="J1361"/>
  <c r="I1362" l="1"/>
  <c r="A1363" s="1"/>
  <c r="F1362"/>
  <c r="E1362"/>
  <c r="B1362"/>
  <c r="D1362"/>
  <c r="H1362"/>
  <c r="K1362"/>
  <c r="J1362"/>
  <c r="C1362"/>
  <c r="L1362"/>
  <c r="F1363" l="1"/>
  <c r="I1363"/>
  <c r="A1364" s="1"/>
  <c r="E1363"/>
  <c r="D1363"/>
  <c r="H1363"/>
  <c r="K1363"/>
  <c r="B1363"/>
  <c r="C1363"/>
  <c r="L1363"/>
  <c r="J1363"/>
  <c r="I1364" l="1"/>
  <c r="A1365" s="1"/>
  <c r="F1364"/>
  <c r="E1364"/>
  <c r="B1364"/>
  <c r="D1364"/>
  <c r="H1364"/>
  <c r="K1364"/>
  <c r="J1364"/>
  <c r="C1364"/>
  <c r="L1364"/>
  <c r="F1365" l="1"/>
  <c r="I1365"/>
  <c r="A1366" s="1"/>
  <c r="E1365"/>
  <c r="D1365"/>
  <c r="H1365"/>
  <c r="K1365"/>
  <c r="B1365"/>
  <c r="C1365"/>
  <c r="L1365"/>
  <c r="J1365"/>
  <c r="I1366" l="1"/>
  <c r="A1367" s="1"/>
  <c r="F1366"/>
  <c r="E1366"/>
  <c r="B1366"/>
  <c r="D1366"/>
  <c r="H1366"/>
  <c r="K1366"/>
  <c r="J1366"/>
  <c r="C1366"/>
  <c r="L1366"/>
  <c r="F1367" l="1"/>
  <c r="I1367"/>
  <c r="A1368" s="1"/>
  <c r="E1367"/>
  <c r="D1367"/>
  <c r="H1367"/>
  <c r="K1367"/>
  <c r="B1367"/>
  <c r="C1367"/>
  <c r="L1367"/>
  <c r="J1367"/>
  <c r="I1368" l="1"/>
  <c r="A1369" s="1"/>
  <c r="F1368"/>
  <c r="E1368"/>
  <c r="B1368"/>
  <c r="D1368"/>
  <c r="H1368"/>
  <c r="K1368"/>
  <c r="J1368"/>
  <c r="C1368"/>
  <c r="L1368"/>
  <c r="F1369" l="1"/>
  <c r="I1369"/>
  <c r="A1370" s="1"/>
  <c r="E1369"/>
  <c r="D1369"/>
  <c r="H1369"/>
  <c r="K1369"/>
  <c r="B1369"/>
  <c r="C1369"/>
  <c r="L1369"/>
  <c r="J1369"/>
  <c r="I1370" l="1"/>
  <c r="A1371" s="1"/>
  <c r="F1370"/>
  <c r="E1370"/>
  <c r="B1370"/>
  <c r="D1370"/>
  <c r="H1370"/>
  <c r="K1370"/>
  <c r="J1370"/>
  <c r="C1370"/>
  <c r="L1370"/>
  <c r="F1371" l="1"/>
  <c r="I1371"/>
  <c r="A1372" s="1"/>
  <c r="E1371"/>
  <c r="D1371"/>
  <c r="H1371"/>
  <c r="K1371"/>
  <c r="B1371"/>
  <c r="C1371"/>
  <c r="L1371"/>
  <c r="J1371"/>
  <c r="I1372" l="1"/>
  <c r="A1373" s="1"/>
  <c r="F1372"/>
  <c r="E1372"/>
  <c r="B1372"/>
  <c r="D1372"/>
  <c r="H1372"/>
  <c r="K1372"/>
  <c r="J1372"/>
  <c r="C1372"/>
  <c r="L1372"/>
  <c r="F1373" l="1"/>
  <c r="I1373"/>
  <c r="A1374" s="1"/>
  <c r="E1373"/>
  <c r="D1373"/>
  <c r="H1373"/>
  <c r="K1373"/>
  <c r="B1373"/>
  <c r="C1373"/>
  <c r="L1373"/>
  <c r="J1373"/>
  <c r="I1374" l="1"/>
  <c r="A1375" s="1"/>
  <c r="F1374"/>
  <c r="E1374"/>
  <c r="B1374"/>
  <c r="D1374"/>
  <c r="H1374"/>
  <c r="K1374"/>
  <c r="J1374"/>
  <c r="C1374"/>
  <c r="L1374"/>
  <c r="F1375" l="1"/>
  <c r="I1375"/>
  <c r="A1376" s="1"/>
  <c r="E1375"/>
  <c r="D1375"/>
  <c r="H1375"/>
  <c r="K1375"/>
  <c r="B1375"/>
  <c r="C1375"/>
  <c r="L1375"/>
  <c r="J1375"/>
  <c r="I1376" l="1"/>
  <c r="A1377" s="1"/>
  <c r="F1376"/>
  <c r="E1376"/>
  <c r="B1376"/>
  <c r="D1376"/>
  <c r="H1376"/>
  <c r="K1376"/>
  <c r="J1376"/>
  <c r="C1376"/>
  <c r="L1376"/>
  <c r="F1377" l="1"/>
  <c r="I1377"/>
  <c r="A1378" s="1"/>
  <c r="E1377"/>
  <c r="D1377"/>
  <c r="H1377"/>
  <c r="K1377"/>
  <c r="B1377"/>
  <c r="C1377"/>
  <c r="L1377"/>
  <c r="J1377"/>
  <c r="I1378" l="1"/>
  <c r="A1379" s="1"/>
  <c r="F1378"/>
  <c r="E1378"/>
  <c r="B1378"/>
  <c r="D1378"/>
  <c r="H1378"/>
  <c r="K1378"/>
  <c r="J1378"/>
  <c r="C1378"/>
  <c r="L1378"/>
  <c r="F1379" l="1"/>
  <c r="I1379"/>
  <c r="A1380" s="1"/>
  <c r="E1379"/>
  <c r="D1379"/>
  <c r="H1379"/>
  <c r="K1379"/>
  <c r="B1379"/>
  <c r="C1379"/>
  <c r="L1379"/>
  <c r="J1379"/>
  <c r="I1380" l="1"/>
  <c r="A1381" s="1"/>
  <c r="F1380"/>
  <c r="E1380"/>
  <c r="B1380"/>
  <c r="D1380"/>
  <c r="H1380"/>
  <c r="K1380"/>
  <c r="J1380"/>
  <c r="C1380"/>
  <c r="L1380"/>
  <c r="F1381" l="1"/>
  <c r="I1381"/>
  <c r="A1382" s="1"/>
  <c r="E1381"/>
  <c r="D1381"/>
  <c r="H1381"/>
  <c r="K1381"/>
  <c r="B1381"/>
  <c r="C1381"/>
  <c r="L1381"/>
  <c r="J1381"/>
  <c r="I1382" l="1"/>
  <c r="A1383" s="1"/>
  <c r="F1382"/>
  <c r="E1382"/>
  <c r="B1382"/>
  <c r="D1382"/>
  <c r="H1382"/>
  <c r="K1382"/>
  <c r="J1382"/>
  <c r="C1382"/>
  <c r="L1382"/>
  <c r="F1383" l="1"/>
  <c r="I1383"/>
  <c r="A1384" s="1"/>
  <c r="E1383"/>
  <c r="D1383"/>
  <c r="H1383"/>
  <c r="K1383"/>
  <c r="B1383"/>
  <c r="C1383"/>
  <c r="L1383"/>
  <c r="J1383"/>
  <c r="I1384" l="1"/>
  <c r="A1385" s="1"/>
  <c r="F1384"/>
  <c r="E1384"/>
  <c r="B1384"/>
  <c r="D1384"/>
  <c r="H1384"/>
  <c r="K1384"/>
  <c r="J1384"/>
  <c r="C1384"/>
  <c r="L1384"/>
  <c r="F1385" l="1"/>
  <c r="I1385"/>
  <c r="A1386" s="1"/>
  <c r="E1385"/>
  <c r="D1385"/>
  <c r="H1385"/>
  <c r="K1385"/>
  <c r="B1385"/>
  <c r="C1385"/>
  <c r="L1385"/>
  <c r="J1385"/>
  <c r="I1386" l="1"/>
  <c r="A1387" s="1"/>
  <c r="F1386"/>
  <c r="E1386"/>
  <c r="B1386"/>
  <c r="D1386"/>
  <c r="H1386"/>
  <c r="K1386"/>
  <c r="J1386"/>
  <c r="C1386"/>
  <c r="L1386"/>
  <c r="F1387" l="1"/>
  <c r="I1387"/>
  <c r="A1388" s="1"/>
  <c r="E1387"/>
  <c r="D1387"/>
  <c r="H1387"/>
  <c r="K1387"/>
  <c r="B1387"/>
  <c r="C1387"/>
  <c r="L1387"/>
  <c r="J1387"/>
  <c r="I1388" l="1"/>
  <c r="A1389" s="1"/>
  <c r="F1388"/>
  <c r="E1388"/>
  <c r="B1388"/>
  <c r="D1388"/>
  <c r="H1388"/>
  <c r="K1388"/>
  <c r="J1388"/>
  <c r="C1388"/>
  <c r="L1388"/>
  <c r="F1389" l="1"/>
  <c r="I1389"/>
  <c r="A1390" s="1"/>
  <c r="E1389"/>
  <c r="D1389"/>
  <c r="H1389"/>
  <c r="K1389"/>
  <c r="B1389"/>
  <c r="C1389"/>
  <c r="L1389"/>
  <c r="J1389"/>
  <c r="I1390" l="1"/>
  <c r="A1391" s="1"/>
  <c r="F1390"/>
  <c r="E1390"/>
  <c r="B1390"/>
  <c r="D1390"/>
  <c r="H1390"/>
  <c r="K1390"/>
  <c r="J1390"/>
  <c r="C1390"/>
  <c r="L1390"/>
  <c r="F1391" l="1"/>
  <c r="I1391"/>
  <c r="A1392" s="1"/>
  <c r="E1391"/>
  <c r="D1391"/>
  <c r="H1391"/>
  <c r="K1391"/>
  <c r="B1391"/>
  <c r="C1391"/>
  <c r="L1391"/>
  <c r="J1391"/>
  <c r="I1392" l="1"/>
  <c r="A1393" s="1"/>
  <c r="F1392"/>
  <c r="E1392"/>
  <c r="B1392"/>
  <c r="D1392"/>
  <c r="H1392"/>
  <c r="K1392"/>
  <c r="J1392"/>
  <c r="C1392"/>
  <c r="L1392"/>
  <c r="F1393" l="1"/>
  <c r="E1393"/>
  <c r="I1393"/>
  <c r="A1394" s="1"/>
  <c r="D1393"/>
  <c r="H1393"/>
  <c r="K1393"/>
  <c r="B1393"/>
  <c r="C1393"/>
  <c r="L1393"/>
  <c r="J1393"/>
  <c r="I1394" l="1"/>
  <c r="A1395" s="1"/>
  <c r="F1394"/>
  <c r="E1394"/>
  <c r="B1394"/>
  <c r="D1394"/>
  <c r="H1394"/>
  <c r="K1394"/>
  <c r="J1394"/>
  <c r="C1394"/>
  <c r="L1394"/>
  <c r="F1395" l="1"/>
  <c r="E1395"/>
  <c r="I1395"/>
  <c r="A1396" s="1"/>
  <c r="D1395"/>
  <c r="H1395"/>
  <c r="K1395"/>
  <c r="B1395"/>
  <c r="C1395"/>
  <c r="L1395"/>
  <c r="J1395"/>
  <c r="I1396" l="1"/>
  <c r="A1397" s="1"/>
  <c r="F1396"/>
  <c r="E1396"/>
  <c r="B1396"/>
  <c r="D1396"/>
  <c r="H1396"/>
  <c r="K1396"/>
  <c r="J1396"/>
  <c r="C1396"/>
  <c r="L1396"/>
  <c r="F1397" l="1"/>
  <c r="E1397"/>
  <c r="I1397"/>
  <c r="A1398" s="1"/>
  <c r="D1397"/>
  <c r="H1397"/>
  <c r="K1397"/>
  <c r="B1397"/>
  <c r="C1397"/>
  <c r="L1397"/>
  <c r="J1397"/>
  <c r="I1398" l="1"/>
  <c r="A1399" s="1"/>
  <c r="F1398"/>
  <c r="E1398"/>
  <c r="B1398"/>
  <c r="D1398"/>
  <c r="H1398"/>
  <c r="K1398"/>
  <c r="J1398"/>
  <c r="C1398"/>
  <c r="L1398"/>
  <c r="F1399" l="1"/>
  <c r="E1399"/>
  <c r="I1399"/>
  <c r="A1400" s="1"/>
  <c r="D1399"/>
  <c r="H1399"/>
  <c r="K1399"/>
  <c r="B1399"/>
  <c r="C1399"/>
  <c r="L1399"/>
  <c r="J1399"/>
  <c r="I1400" l="1"/>
  <c r="A1401" s="1"/>
  <c r="F1400"/>
  <c r="E1400"/>
  <c r="B1400"/>
  <c r="D1400"/>
  <c r="H1400"/>
  <c r="K1400"/>
  <c r="J1400"/>
  <c r="C1400"/>
  <c r="L1400"/>
  <c r="F1401" l="1"/>
  <c r="E1401"/>
  <c r="I1401"/>
  <c r="A1402" s="1"/>
  <c r="D1401"/>
  <c r="H1401"/>
  <c r="K1401"/>
  <c r="B1401"/>
  <c r="C1401"/>
  <c r="L1401"/>
  <c r="J1401"/>
  <c r="I1402" l="1"/>
  <c r="A1403" s="1"/>
  <c r="F1402"/>
  <c r="E1402"/>
  <c r="B1402"/>
  <c r="D1402"/>
  <c r="H1402"/>
  <c r="K1402"/>
  <c r="J1402"/>
  <c r="C1402"/>
  <c r="L1402"/>
  <c r="F1403" l="1"/>
  <c r="E1403"/>
  <c r="I1403"/>
  <c r="A1404" s="1"/>
  <c r="D1403"/>
  <c r="H1403"/>
  <c r="K1403"/>
  <c r="B1403"/>
  <c r="C1403"/>
  <c r="L1403"/>
  <c r="J1403"/>
  <c r="I1404" l="1"/>
  <c r="A1405" s="1"/>
  <c r="F1404"/>
  <c r="E1404"/>
  <c r="B1404"/>
  <c r="D1404"/>
  <c r="H1404"/>
  <c r="K1404"/>
  <c r="J1404"/>
  <c r="C1404"/>
  <c r="L1404"/>
  <c r="F1405" l="1"/>
  <c r="E1405"/>
  <c r="I1405"/>
  <c r="A1406" s="1"/>
  <c r="D1405"/>
  <c r="H1405"/>
  <c r="K1405"/>
  <c r="B1405"/>
  <c r="C1405"/>
  <c r="L1405"/>
  <c r="J1405"/>
  <c r="I1406" l="1"/>
  <c r="A1407" s="1"/>
  <c r="F1406"/>
  <c r="E1406"/>
  <c r="B1406"/>
  <c r="D1406"/>
  <c r="H1406"/>
  <c r="K1406"/>
  <c r="J1406"/>
  <c r="C1406"/>
  <c r="L1406"/>
  <c r="F1407" l="1"/>
  <c r="E1407"/>
  <c r="I1407"/>
  <c r="A1408" s="1"/>
  <c r="D1407"/>
  <c r="H1407"/>
  <c r="K1407"/>
  <c r="B1407"/>
  <c r="C1407"/>
  <c r="L1407"/>
  <c r="J1407"/>
  <c r="I1408" l="1"/>
  <c r="A1409" s="1"/>
  <c r="F1408"/>
  <c r="E1408"/>
  <c r="B1408"/>
  <c r="D1408"/>
  <c r="H1408"/>
  <c r="K1408"/>
  <c r="J1408"/>
  <c r="C1408"/>
  <c r="L1408"/>
  <c r="F1409" l="1"/>
  <c r="E1409"/>
  <c r="I1409"/>
  <c r="A1410" s="1"/>
  <c r="D1409"/>
  <c r="H1409"/>
  <c r="K1409"/>
  <c r="B1409"/>
  <c r="C1409"/>
  <c r="L1409"/>
  <c r="J1409"/>
  <c r="I1410" l="1"/>
  <c r="A1411" s="1"/>
  <c r="F1410"/>
  <c r="E1410"/>
  <c r="B1410"/>
  <c r="D1410"/>
  <c r="H1410"/>
  <c r="K1410"/>
  <c r="J1410"/>
  <c r="C1410"/>
  <c r="L1410"/>
  <c r="F1411" l="1"/>
  <c r="E1411"/>
  <c r="I1411"/>
  <c r="A1412" s="1"/>
  <c r="D1411"/>
  <c r="H1411"/>
  <c r="K1411"/>
  <c r="B1411"/>
  <c r="C1411"/>
  <c r="L1411"/>
  <c r="J1411"/>
  <c r="I1412" l="1"/>
  <c r="A1413" s="1"/>
  <c r="F1412"/>
  <c r="E1412"/>
  <c r="B1412"/>
  <c r="D1412"/>
  <c r="H1412"/>
  <c r="K1412"/>
  <c r="J1412"/>
  <c r="C1412"/>
  <c r="L1412"/>
  <c r="F1413" l="1"/>
  <c r="E1413"/>
  <c r="I1413"/>
  <c r="A1414" s="1"/>
  <c r="D1413"/>
  <c r="H1413"/>
  <c r="K1413"/>
  <c r="B1413"/>
  <c r="C1413"/>
  <c r="L1413"/>
  <c r="J1413"/>
  <c r="I1414" l="1"/>
  <c r="A1415" s="1"/>
  <c r="F1414"/>
  <c r="E1414"/>
  <c r="B1414"/>
  <c r="D1414"/>
  <c r="H1414"/>
  <c r="K1414"/>
  <c r="J1414"/>
  <c r="C1414"/>
  <c r="L1414"/>
  <c r="F1415" l="1"/>
  <c r="E1415"/>
  <c r="I1415"/>
  <c r="A1416" s="1"/>
  <c r="D1415"/>
  <c r="H1415"/>
  <c r="K1415"/>
  <c r="B1415"/>
  <c r="C1415"/>
  <c r="L1415"/>
  <c r="J1415"/>
  <c r="I1416" l="1"/>
  <c r="A1417" s="1"/>
  <c r="F1416"/>
  <c r="E1416"/>
  <c r="B1416"/>
  <c r="D1416"/>
  <c r="H1416"/>
  <c r="K1416"/>
  <c r="J1416"/>
  <c r="C1416"/>
  <c r="L1416"/>
  <c r="F1417" l="1"/>
  <c r="E1417"/>
  <c r="I1417"/>
  <c r="A1418" s="1"/>
  <c r="D1417"/>
  <c r="H1417"/>
  <c r="K1417"/>
  <c r="B1417"/>
  <c r="C1417"/>
  <c r="L1417"/>
  <c r="J1417"/>
  <c r="I1418" l="1"/>
  <c r="A1419" s="1"/>
  <c r="F1418"/>
  <c r="E1418"/>
  <c r="B1418"/>
  <c r="D1418"/>
  <c r="H1418"/>
  <c r="K1418"/>
  <c r="J1418"/>
  <c r="C1418"/>
  <c r="L1418"/>
  <c r="F1419" l="1"/>
  <c r="E1419"/>
  <c r="I1419"/>
  <c r="A1420" s="1"/>
  <c r="D1419"/>
  <c r="H1419"/>
  <c r="K1419"/>
  <c r="B1419"/>
  <c r="C1419"/>
  <c r="L1419"/>
  <c r="J1419"/>
  <c r="I1420" l="1"/>
  <c r="A1421" s="1"/>
  <c r="F1420"/>
  <c r="E1420"/>
  <c r="B1420"/>
  <c r="D1420"/>
  <c r="H1420"/>
  <c r="K1420"/>
  <c r="J1420"/>
  <c r="C1420"/>
  <c r="L1420"/>
  <c r="F1421" l="1"/>
  <c r="E1421"/>
  <c r="I1421"/>
  <c r="A1422" s="1"/>
  <c r="D1421"/>
  <c r="H1421"/>
  <c r="K1421"/>
  <c r="B1421"/>
  <c r="C1421"/>
  <c r="L1421"/>
  <c r="J1421"/>
  <c r="I1422" l="1"/>
  <c r="A1423" s="1"/>
  <c r="F1422"/>
  <c r="E1422"/>
  <c r="B1422"/>
  <c r="D1422"/>
  <c r="H1422"/>
  <c r="K1422"/>
  <c r="J1422"/>
  <c r="C1422"/>
  <c r="L1422"/>
  <c r="F1423" l="1"/>
  <c r="E1423"/>
  <c r="I1423"/>
  <c r="A1424" s="1"/>
  <c r="D1423"/>
  <c r="H1423"/>
  <c r="K1423"/>
  <c r="B1423"/>
  <c r="C1423"/>
  <c r="L1423"/>
  <c r="J1423"/>
  <c r="I1424" l="1"/>
  <c r="A1425" s="1"/>
  <c r="F1424"/>
  <c r="E1424"/>
  <c r="B1424"/>
  <c r="D1424"/>
  <c r="H1424"/>
  <c r="K1424"/>
  <c r="J1424"/>
  <c r="C1424"/>
  <c r="L1424"/>
  <c r="F1425" l="1"/>
  <c r="E1425"/>
  <c r="I1425"/>
  <c r="A1426" s="1"/>
  <c r="D1425"/>
  <c r="H1425"/>
  <c r="K1425"/>
  <c r="B1425"/>
  <c r="C1425"/>
  <c r="L1425"/>
  <c r="J1425"/>
  <c r="I1426" l="1"/>
  <c r="A1427" s="1"/>
  <c r="F1426"/>
  <c r="E1426"/>
  <c r="B1426"/>
  <c r="D1426"/>
  <c r="H1426"/>
  <c r="K1426"/>
  <c r="J1426"/>
  <c r="C1426"/>
  <c r="L1426"/>
  <c r="F1427" l="1"/>
  <c r="E1427"/>
  <c r="I1427"/>
  <c r="A1428" s="1"/>
  <c r="D1427"/>
  <c r="H1427"/>
  <c r="K1427"/>
  <c r="B1427"/>
  <c r="C1427"/>
  <c r="L1427"/>
  <c r="J1427"/>
  <c r="I1428" l="1"/>
  <c r="A1429" s="1"/>
  <c r="F1428"/>
  <c r="E1428"/>
  <c r="B1428"/>
  <c r="D1428"/>
  <c r="H1428"/>
  <c r="K1428"/>
  <c r="J1428"/>
  <c r="C1428"/>
  <c r="L1428"/>
  <c r="F1429" l="1"/>
  <c r="E1429"/>
  <c r="I1429"/>
  <c r="A1430" s="1"/>
  <c r="D1429"/>
  <c r="H1429"/>
  <c r="K1429"/>
  <c r="B1429"/>
  <c r="C1429"/>
  <c r="L1429"/>
  <c r="J1429"/>
  <c r="I1430" l="1"/>
  <c r="A1431" s="1"/>
  <c r="F1430"/>
  <c r="E1430"/>
  <c r="B1430"/>
  <c r="D1430"/>
  <c r="H1430"/>
  <c r="K1430"/>
  <c r="J1430"/>
  <c r="C1430"/>
  <c r="L1430"/>
  <c r="F1431" l="1"/>
  <c r="E1431"/>
  <c r="I1431"/>
  <c r="A1432" s="1"/>
  <c r="D1431"/>
  <c r="H1431"/>
  <c r="K1431"/>
  <c r="B1431"/>
  <c r="C1431"/>
  <c r="L1431"/>
  <c r="J1431"/>
  <c r="I1432" l="1"/>
  <c r="A1433" s="1"/>
  <c r="F1432"/>
  <c r="E1432"/>
  <c r="B1432"/>
  <c r="D1432"/>
  <c r="H1432"/>
  <c r="K1432"/>
  <c r="J1432"/>
  <c r="C1432"/>
  <c r="L1432"/>
  <c r="F1433" l="1"/>
  <c r="E1433"/>
  <c r="I1433"/>
  <c r="A1434" s="1"/>
  <c r="D1433"/>
  <c r="H1433"/>
  <c r="K1433"/>
  <c r="B1433"/>
  <c r="C1433"/>
  <c r="L1433"/>
  <c r="J1433"/>
  <c r="I1434" l="1"/>
  <c r="A1435" s="1"/>
  <c r="F1434"/>
  <c r="E1434"/>
  <c r="B1434"/>
  <c r="D1434"/>
  <c r="H1434"/>
  <c r="K1434"/>
  <c r="J1434"/>
  <c r="C1434"/>
  <c r="L1434"/>
  <c r="F1435" l="1"/>
  <c r="E1435"/>
  <c r="I1435"/>
  <c r="A1436" s="1"/>
  <c r="D1435"/>
  <c r="H1435"/>
  <c r="K1435"/>
  <c r="B1435"/>
  <c r="C1435"/>
  <c r="L1435"/>
  <c r="J1435"/>
  <c r="I1436" l="1"/>
  <c r="A1437" s="1"/>
  <c r="F1436"/>
  <c r="E1436"/>
  <c r="B1436"/>
  <c r="D1436"/>
  <c r="H1436"/>
  <c r="K1436"/>
  <c r="J1436"/>
  <c r="C1436"/>
  <c r="L1436"/>
  <c r="F1437" l="1"/>
  <c r="E1437"/>
  <c r="I1437"/>
  <c r="A1438" s="1"/>
  <c r="D1437"/>
  <c r="H1437"/>
  <c r="K1437"/>
  <c r="B1437"/>
  <c r="C1437"/>
  <c r="L1437"/>
  <c r="J1437"/>
  <c r="I1438" l="1"/>
  <c r="A1439" s="1"/>
  <c r="F1438"/>
  <c r="E1438"/>
  <c r="B1438"/>
  <c r="D1438"/>
  <c r="H1438"/>
  <c r="K1438"/>
  <c r="J1438"/>
  <c r="C1438"/>
  <c r="L1438"/>
  <c r="F1439" l="1"/>
  <c r="E1439"/>
  <c r="I1439"/>
  <c r="A1440" s="1"/>
  <c r="D1439"/>
  <c r="H1439"/>
  <c r="K1439"/>
  <c r="B1439"/>
  <c r="C1439"/>
  <c r="L1439"/>
  <c r="J1439"/>
  <c r="I1440" l="1"/>
  <c r="A1441" s="1"/>
  <c r="F1440"/>
  <c r="E1440"/>
  <c r="B1440"/>
  <c r="D1440"/>
  <c r="H1440"/>
  <c r="K1440"/>
  <c r="J1440"/>
  <c r="C1440"/>
  <c r="L1440"/>
  <c r="F1441" l="1"/>
  <c r="E1441"/>
  <c r="I1441"/>
  <c r="A1442" s="1"/>
  <c r="D1441"/>
  <c r="H1441"/>
  <c r="K1441"/>
  <c r="B1441"/>
  <c r="C1441"/>
  <c r="L1441"/>
  <c r="J1441"/>
  <c r="I1442" l="1"/>
  <c r="A1443" s="1"/>
  <c r="F1442"/>
  <c r="E1442"/>
  <c r="B1442"/>
  <c r="D1442"/>
  <c r="H1442"/>
  <c r="K1442"/>
  <c r="J1442"/>
  <c r="C1442"/>
  <c r="L1442"/>
  <c r="F1443" l="1"/>
  <c r="E1443"/>
  <c r="I1443"/>
  <c r="A1444" s="1"/>
  <c r="D1443"/>
  <c r="H1443"/>
  <c r="K1443"/>
  <c r="B1443"/>
  <c r="C1443"/>
  <c r="L1443"/>
  <c r="J1443"/>
  <c r="I1444" l="1"/>
  <c r="A1445" s="1"/>
  <c r="F1444"/>
  <c r="E1444"/>
  <c r="B1444"/>
  <c r="D1444"/>
  <c r="H1444"/>
  <c r="K1444"/>
  <c r="J1444"/>
  <c r="C1444"/>
  <c r="L1444"/>
  <c r="F1445" l="1"/>
  <c r="E1445"/>
  <c r="I1445"/>
  <c r="A1446" s="1"/>
  <c r="D1445"/>
  <c r="H1445"/>
  <c r="K1445"/>
  <c r="B1445"/>
  <c r="C1445"/>
  <c r="L1445"/>
  <c r="J1445"/>
  <c r="I1446" l="1"/>
  <c r="A1447" s="1"/>
  <c r="F1446"/>
  <c r="E1446"/>
  <c r="B1446"/>
  <c r="D1446"/>
  <c r="H1446"/>
  <c r="K1446"/>
  <c r="J1446"/>
  <c r="C1446"/>
  <c r="L1446"/>
  <c r="F1447" l="1"/>
  <c r="E1447"/>
  <c r="I1447"/>
  <c r="A1448" s="1"/>
  <c r="D1447"/>
  <c r="H1447"/>
  <c r="K1447"/>
  <c r="B1447"/>
  <c r="C1447"/>
  <c r="L1447"/>
  <c r="J1447"/>
  <c r="I1448" l="1"/>
  <c r="A1449" s="1"/>
  <c r="F1448"/>
  <c r="E1448"/>
  <c r="B1448"/>
  <c r="D1448"/>
  <c r="H1448"/>
  <c r="K1448"/>
  <c r="J1448"/>
  <c r="C1448"/>
  <c r="L1448"/>
  <c r="F1449" l="1"/>
  <c r="E1449"/>
  <c r="I1449"/>
  <c r="A1450" s="1"/>
  <c r="D1449"/>
  <c r="H1449"/>
  <c r="K1449"/>
  <c r="B1449"/>
  <c r="C1449"/>
  <c r="L1449"/>
  <c r="J1449"/>
  <c r="I1450" l="1"/>
  <c r="A1451" s="1"/>
  <c r="F1450"/>
  <c r="E1450"/>
  <c r="B1450"/>
  <c r="D1450"/>
  <c r="H1450"/>
  <c r="K1450"/>
  <c r="J1450"/>
  <c r="C1450"/>
  <c r="L1450"/>
  <c r="F1451" l="1"/>
  <c r="E1451"/>
  <c r="I1451"/>
  <c r="A1452" s="1"/>
  <c r="D1451"/>
  <c r="H1451"/>
  <c r="K1451"/>
  <c r="B1451"/>
  <c r="C1451"/>
  <c r="L1451"/>
  <c r="J1451"/>
  <c r="I1452" l="1"/>
  <c r="A1453" s="1"/>
  <c r="F1452"/>
  <c r="E1452"/>
  <c r="B1452"/>
  <c r="D1452"/>
  <c r="H1452"/>
  <c r="K1452"/>
  <c r="J1452"/>
  <c r="C1452"/>
  <c r="L1452"/>
  <c r="F1453" l="1"/>
  <c r="E1453"/>
  <c r="I1453"/>
  <c r="A1454" s="1"/>
  <c r="D1453"/>
  <c r="H1453"/>
  <c r="K1453"/>
  <c r="B1453"/>
  <c r="C1453"/>
  <c r="L1453"/>
  <c r="J1453"/>
  <c r="I1454" l="1"/>
  <c r="A1455" s="1"/>
  <c r="F1454"/>
  <c r="E1454"/>
  <c r="B1454"/>
  <c r="D1454"/>
  <c r="H1454"/>
  <c r="K1454"/>
  <c r="J1454"/>
  <c r="C1454"/>
  <c r="L1454"/>
  <c r="F1455" l="1"/>
  <c r="E1455"/>
  <c r="I1455"/>
  <c r="A1456" s="1"/>
  <c r="D1455"/>
  <c r="H1455"/>
  <c r="K1455"/>
  <c r="B1455"/>
  <c r="C1455"/>
  <c r="L1455"/>
  <c r="J1455"/>
  <c r="I1456" l="1"/>
  <c r="A1457" s="1"/>
  <c r="F1456"/>
  <c r="E1456"/>
  <c r="B1456"/>
  <c r="D1456"/>
  <c r="H1456"/>
  <c r="K1456"/>
  <c r="J1456"/>
  <c r="C1456"/>
  <c r="L1456"/>
  <c r="F1457" l="1"/>
  <c r="E1457"/>
  <c r="I1457"/>
  <c r="A1458" s="1"/>
  <c r="D1457"/>
  <c r="H1457"/>
  <c r="K1457"/>
  <c r="B1457"/>
  <c r="C1457"/>
  <c r="L1457"/>
  <c r="J1457"/>
  <c r="I1458" l="1"/>
  <c r="A1459" s="1"/>
  <c r="F1458"/>
  <c r="E1458"/>
  <c r="B1458"/>
  <c r="D1458"/>
  <c r="H1458"/>
  <c r="K1458"/>
  <c r="J1458"/>
  <c r="C1458"/>
  <c r="L1458"/>
  <c r="F1459" l="1"/>
  <c r="E1459"/>
  <c r="I1459"/>
  <c r="A1460" s="1"/>
  <c r="D1459"/>
  <c r="H1459"/>
  <c r="K1459"/>
  <c r="B1459"/>
  <c r="C1459"/>
  <c r="L1459"/>
  <c r="J1459"/>
  <c r="I1460" l="1"/>
  <c r="A1461" s="1"/>
  <c r="F1460"/>
  <c r="E1460"/>
  <c r="B1460"/>
  <c r="D1460"/>
  <c r="H1460"/>
  <c r="K1460"/>
  <c r="J1460"/>
  <c r="C1460"/>
  <c r="L1460"/>
  <c r="F1461" l="1"/>
  <c r="E1461"/>
  <c r="I1461"/>
  <c r="A1462" s="1"/>
  <c r="D1461"/>
  <c r="H1461"/>
  <c r="K1461"/>
  <c r="B1461"/>
  <c r="C1461"/>
  <c r="L1461"/>
  <c r="J1461"/>
  <c r="I1462" l="1"/>
  <c r="A1463" s="1"/>
  <c r="F1462"/>
  <c r="E1462"/>
  <c r="B1462"/>
  <c r="D1462"/>
  <c r="H1462"/>
  <c r="K1462"/>
  <c r="J1462"/>
  <c r="C1462"/>
  <c r="L1462"/>
  <c r="F1463" l="1"/>
  <c r="E1463"/>
  <c r="I1463"/>
  <c r="A1464" s="1"/>
  <c r="D1463"/>
  <c r="H1463"/>
  <c r="K1463"/>
  <c r="B1463"/>
  <c r="C1463"/>
  <c r="L1463"/>
  <c r="J1463"/>
  <c r="I1464" l="1"/>
  <c r="A1465" s="1"/>
  <c r="F1464"/>
  <c r="E1464"/>
  <c r="B1464"/>
  <c r="D1464"/>
  <c r="H1464"/>
  <c r="K1464"/>
  <c r="J1464"/>
  <c r="C1464"/>
  <c r="L1464"/>
  <c r="F1465" l="1"/>
  <c r="E1465"/>
  <c r="I1465"/>
  <c r="A1466" s="1"/>
  <c r="D1465"/>
  <c r="H1465"/>
  <c r="K1465"/>
  <c r="B1465"/>
  <c r="C1465"/>
  <c r="L1465"/>
  <c r="J1465"/>
  <c r="I1466" l="1"/>
  <c r="A1467" s="1"/>
  <c r="F1466"/>
  <c r="E1466"/>
  <c r="B1466"/>
  <c r="D1466"/>
  <c r="H1466"/>
  <c r="K1466"/>
  <c r="J1466"/>
  <c r="C1466"/>
  <c r="L1466"/>
  <c r="F1467" l="1"/>
  <c r="E1467"/>
  <c r="I1467"/>
  <c r="A1468" s="1"/>
  <c r="D1467"/>
  <c r="H1467"/>
  <c r="K1467"/>
  <c r="B1467"/>
  <c r="C1467"/>
  <c r="L1467"/>
  <c r="J1467"/>
  <c r="I1468" l="1"/>
  <c r="A1469" s="1"/>
  <c r="F1468"/>
  <c r="E1468"/>
  <c r="B1468"/>
  <c r="D1468"/>
  <c r="H1468"/>
  <c r="K1468"/>
  <c r="J1468"/>
  <c r="C1468"/>
  <c r="L1468"/>
  <c r="F1469" l="1"/>
  <c r="E1469"/>
  <c r="I1469"/>
  <c r="A1470" s="1"/>
  <c r="D1469"/>
  <c r="H1469"/>
  <c r="K1469"/>
  <c r="B1469"/>
  <c r="C1469"/>
  <c r="L1469"/>
  <c r="J1469"/>
  <c r="I1470" l="1"/>
  <c r="A1471" s="1"/>
  <c r="F1470"/>
  <c r="E1470"/>
  <c r="B1470"/>
  <c r="D1470"/>
  <c r="H1470"/>
  <c r="K1470"/>
  <c r="J1470"/>
  <c r="C1470"/>
  <c r="L1470"/>
  <c r="F1471" l="1"/>
  <c r="E1471"/>
  <c r="I1471"/>
  <c r="A1472" s="1"/>
  <c r="D1471"/>
  <c r="H1471"/>
  <c r="K1471"/>
  <c r="B1471"/>
  <c r="C1471"/>
  <c r="L1471"/>
  <c r="J1471"/>
  <c r="I1472" l="1"/>
  <c r="A1473" s="1"/>
  <c r="F1472"/>
  <c r="E1472"/>
  <c r="B1472"/>
  <c r="D1472"/>
  <c r="H1472"/>
  <c r="K1472"/>
  <c r="J1472"/>
  <c r="C1472"/>
  <c r="L1472"/>
  <c r="F1473" l="1"/>
  <c r="E1473"/>
  <c r="I1473"/>
  <c r="A1474" s="1"/>
  <c r="D1473"/>
  <c r="H1473"/>
  <c r="K1473"/>
  <c r="B1473"/>
  <c r="C1473"/>
  <c r="L1473"/>
  <c r="J1473"/>
  <c r="I1474" l="1"/>
  <c r="A1475" s="1"/>
  <c r="F1474"/>
  <c r="E1474"/>
  <c r="B1474"/>
  <c r="D1474"/>
  <c r="H1474"/>
  <c r="K1474"/>
  <c r="J1474"/>
  <c r="C1474"/>
  <c r="L1474"/>
  <c r="F1475" l="1"/>
  <c r="E1475"/>
  <c r="I1475"/>
  <c r="A1476" s="1"/>
  <c r="D1475"/>
  <c r="H1475"/>
  <c r="K1475"/>
  <c r="B1475"/>
  <c r="C1475"/>
  <c r="L1475"/>
  <c r="J1475"/>
  <c r="I1476" l="1"/>
  <c r="A1477" s="1"/>
  <c r="F1476"/>
  <c r="E1476"/>
  <c r="B1476"/>
  <c r="D1476"/>
  <c r="H1476"/>
  <c r="K1476"/>
  <c r="J1476"/>
  <c r="C1476"/>
  <c r="L1476"/>
  <c r="F1477" l="1"/>
  <c r="E1477"/>
  <c r="I1477"/>
  <c r="A1478" s="1"/>
  <c r="D1477"/>
  <c r="H1477"/>
  <c r="K1477"/>
  <c r="B1477"/>
  <c r="C1477"/>
  <c r="L1477"/>
  <c r="J1477"/>
  <c r="I1478" l="1"/>
  <c r="A1479" s="1"/>
  <c r="F1478"/>
  <c r="E1478"/>
  <c r="B1478"/>
  <c r="D1478"/>
  <c r="H1478"/>
  <c r="K1478"/>
  <c r="J1478"/>
  <c r="C1478"/>
  <c r="L1478"/>
  <c r="F1479" l="1"/>
  <c r="E1479"/>
  <c r="I1479"/>
  <c r="A1480" s="1"/>
  <c r="D1479"/>
  <c r="H1479"/>
  <c r="K1479"/>
  <c r="B1479"/>
  <c r="C1479"/>
  <c r="L1479"/>
  <c r="J1479"/>
  <c r="I1480" l="1"/>
  <c r="A1481" s="1"/>
  <c r="F1480"/>
  <c r="E1480"/>
  <c r="B1480"/>
  <c r="D1480"/>
  <c r="H1480"/>
  <c r="K1480"/>
  <c r="J1480"/>
  <c r="C1480"/>
  <c r="L1480"/>
  <c r="F1481" l="1"/>
  <c r="E1481"/>
  <c r="I1481"/>
  <c r="A1482" s="1"/>
  <c r="D1481"/>
  <c r="H1481"/>
  <c r="K1481"/>
  <c r="B1481"/>
  <c r="C1481"/>
  <c r="L1481"/>
  <c r="J1481"/>
  <c r="I1482" l="1"/>
  <c r="A1483" s="1"/>
  <c r="F1482"/>
  <c r="E1482"/>
  <c r="B1482"/>
  <c r="D1482"/>
  <c r="H1482"/>
  <c r="K1482"/>
  <c r="J1482"/>
  <c r="C1482"/>
  <c r="L1482"/>
  <c r="F1483" l="1"/>
  <c r="E1483"/>
  <c r="I1483"/>
  <c r="A1484" s="1"/>
  <c r="D1483"/>
  <c r="H1483"/>
  <c r="K1483"/>
  <c r="B1483"/>
  <c r="C1483"/>
  <c r="L1483"/>
  <c r="J1483"/>
  <c r="I1484" l="1"/>
  <c r="A1485" s="1"/>
  <c r="F1484"/>
  <c r="E1484"/>
  <c r="B1484"/>
  <c r="D1484"/>
  <c r="H1484"/>
  <c r="K1484"/>
  <c r="J1484"/>
  <c r="C1484"/>
  <c r="L1484"/>
  <c r="F1485" l="1"/>
  <c r="E1485"/>
  <c r="I1485"/>
  <c r="A1486" s="1"/>
  <c r="D1485"/>
  <c r="H1485"/>
  <c r="K1485"/>
  <c r="B1485"/>
  <c r="C1485"/>
  <c r="L1485"/>
  <c r="J1485"/>
  <c r="I1486" l="1"/>
  <c r="A1487" s="1"/>
  <c r="F1486"/>
  <c r="E1486"/>
  <c r="B1486"/>
  <c r="D1486"/>
  <c r="H1486"/>
  <c r="K1486"/>
  <c r="J1486"/>
  <c r="C1486"/>
  <c r="L1486"/>
  <c r="F1487" l="1"/>
  <c r="E1487"/>
  <c r="I1487"/>
  <c r="A1488" s="1"/>
  <c r="D1487"/>
  <c r="H1487"/>
  <c r="K1487"/>
  <c r="B1487"/>
  <c r="C1487"/>
  <c r="L1487"/>
  <c r="J1487"/>
  <c r="I1488" l="1"/>
  <c r="A1489" s="1"/>
  <c r="F1488"/>
  <c r="E1488"/>
  <c r="B1488"/>
  <c r="D1488"/>
  <c r="H1488"/>
  <c r="K1488"/>
  <c r="J1488"/>
  <c r="C1488"/>
  <c r="L1488"/>
  <c r="F1489" l="1"/>
  <c r="E1489"/>
  <c r="I1489"/>
  <c r="A1490" s="1"/>
  <c r="D1489"/>
  <c r="H1489"/>
  <c r="K1489"/>
  <c r="B1489"/>
  <c r="C1489"/>
  <c r="L1489"/>
  <c r="J1489"/>
  <c r="I1490" l="1"/>
  <c r="A1491" s="1"/>
  <c r="F1490"/>
  <c r="E1490"/>
  <c r="B1490"/>
  <c r="D1490"/>
  <c r="H1490"/>
  <c r="K1490"/>
  <c r="J1490"/>
  <c r="C1490"/>
  <c r="L1490"/>
  <c r="F1491" l="1"/>
  <c r="E1491"/>
  <c r="I1491"/>
  <c r="A1492" s="1"/>
  <c r="D1491"/>
  <c r="H1491"/>
  <c r="K1491"/>
  <c r="B1491"/>
  <c r="C1491"/>
  <c r="L1491"/>
  <c r="J1491"/>
  <c r="I1492" l="1"/>
  <c r="A1493" s="1"/>
  <c r="F1492"/>
  <c r="E1492"/>
  <c r="B1492"/>
  <c r="D1492"/>
  <c r="H1492"/>
  <c r="K1492"/>
  <c r="J1492"/>
  <c r="C1492"/>
  <c r="L1492"/>
  <c r="F1493" l="1"/>
  <c r="E1493"/>
  <c r="I1493"/>
  <c r="A1494" s="1"/>
  <c r="D1493"/>
  <c r="H1493"/>
  <c r="K1493"/>
  <c r="B1493"/>
  <c r="C1493"/>
  <c r="L1493"/>
  <c r="J1493"/>
  <c r="I1494" l="1"/>
  <c r="A1495" s="1"/>
  <c r="F1494"/>
  <c r="E1494"/>
  <c r="B1494"/>
  <c r="D1494"/>
  <c r="H1494"/>
  <c r="K1494"/>
  <c r="J1494"/>
  <c r="C1494"/>
  <c r="L1494"/>
  <c r="F1495" l="1"/>
  <c r="E1495"/>
  <c r="I1495"/>
  <c r="A1496" s="1"/>
  <c r="D1495"/>
  <c r="H1495"/>
  <c r="K1495"/>
  <c r="B1495"/>
  <c r="C1495"/>
  <c r="L1495"/>
  <c r="J1495"/>
  <c r="I1496" l="1"/>
  <c r="A1497" s="1"/>
  <c r="F1496"/>
  <c r="E1496"/>
  <c r="B1496"/>
  <c r="D1496"/>
  <c r="H1496"/>
  <c r="K1496"/>
  <c r="J1496"/>
  <c r="C1496"/>
  <c r="L1496"/>
  <c r="F1497" l="1"/>
  <c r="E1497"/>
  <c r="I1497"/>
  <c r="A1498" s="1"/>
  <c r="D1497"/>
  <c r="H1497"/>
  <c r="K1497"/>
  <c r="B1497"/>
  <c r="C1497"/>
  <c r="L1497"/>
  <c r="J1497"/>
  <c r="I1498" l="1"/>
  <c r="A1499" s="1"/>
  <c r="F1498"/>
  <c r="E1498"/>
  <c r="B1498"/>
  <c r="D1498"/>
  <c r="H1498"/>
  <c r="K1498"/>
  <c r="J1498"/>
  <c r="C1498"/>
  <c r="L1498"/>
  <c r="F1499" l="1"/>
  <c r="E1499"/>
  <c r="I1499"/>
  <c r="A1500" s="1"/>
  <c r="D1499"/>
  <c r="H1499"/>
  <c r="K1499"/>
  <c r="B1499"/>
  <c r="C1499"/>
  <c r="L1499"/>
  <c r="J1499"/>
  <c r="I1500" l="1"/>
  <c r="A1501" s="1"/>
  <c r="F1500"/>
  <c r="E1500"/>
  <c r="B1500"/>
  <c r="D1500"/>
  <c r="H1500"/>
  <c r="K1500"/>
  <c r="J1500"/>
  <c r="C1500"/>
  <c r="L1500"/>
  <c r="F1501" l="1"/>
  <c r="E1501"/>
  <c r="I1501"/>
  <c r="A1502" s="1"/>
  <c r="D1501"/>
  <c r="H1501"/>
  <c r="K1501"/>
  <c r="B1501"/>
  <c r="C1501"/>
  <c r="L1501"/>
  <c r="J1501"/>
  <c r="I1502" l="1"/>
  <c r="A1503" s="1"/>
  <c r="F1502"/>
  <c r="E1502"/>
  <c r="B1502"/>
  <c r="D1502"/>
  <c r="H1502"/>
  <c r="K1502"/>
  <c r="J1502"/>
  <c r="C1502"/>
  <c r="L1502"/>
  <c r="F1503" l="1"/>
  <c r="E1503"/>
  <c r="I1503"/>
  <c r="A1504" s="1"/>
  <c r="D1503"/>
  <c r="H1503"/>
  <c r="K1503"/>
  <c r="B1503"/>
  <c r="C1503"/>
  <c r="L1503"/>
  <c r="J1503"/>
  <c r="I1504" l="1"/>
  <c r="A1505" s="1"/>
  <c r="F1504"/>
  <c r="E1504"/>
  <c r="B1504"/>
  <c r="D1504"/>
  <c r="H1504"/>
  <c r="K1504"/>
  <c r="J1504"/>
  <c r="C1504"/>
  <c r="L1504"/>
  <c r="F1505" l="1"/>
  <c r="E1505"/>
  <c r="I1505"/>
  <c r="A1506" s="1"/>
  <c r="D1505"/>
  <c r="H1505"/>
  <c r="K1505"/>
  <c r="B1505"/>
  <c r="C1505"/>
  <c r="L1505"/>
  <c r="J1505"/>
  <c r="I1506" l="1"/>
  <c r="A1507" s="1"/>
  <c r="F1506"/>
  <c r="E1506"/>
  <c r="B1506"/>
  <c r="D1506"/>
  <c r="H1506"/>
  <c r="K1506"/>
  <c r="J1506"/>
  <c r="C1506"/>
  <c r="L1506"/>
  <c r="F1507" l="1"/>
  <c r="E1507"/>
  <c r="I1507"/>
  <c r="A1508" s="1"/>
  <c r="D1507"/>
  <c r="H1507"/>
  <c r="K1507"/>
  <c r="B1507"/>
  <c r="C1507"/>
  <c r="L1507"/>
  <c r="J1507"/>
  <c r="I1508" l="1"/>
  <c r="A1509" s="1"/>
  <c r="F1508"/>
  <c r="E1508"/>
  <c r="B1508"/>
  <c r="D1508"/>
  <c r="H1508"/>
  <c r="K1508"/>
  <c r="J1508"/>
  <c r="C1508"/>
  <c r="L1508"/>
  <c r="F1509" l="1"/>
  <c r="E1509"/>
  <c r="I1509"/>
  <c r="A1510" s="1"/>
  <c r="D1509"/>
  <c r="H1509"/>
  <c r="K1509"/>
  <c r="B1509"/>
  <c r="C1509"/>
  <c r="L1509"/>
  <c r="J1509"/>
  <c r="I1510" l="1"/>
  <c r="A1511" s="1"/>
  <c r="F1510"/>
  <c r="E1510"/>
  <c r="B1510"/>
  <c r="D1510"/>
  <c r="H1510"/>
  <c r="K1510"/>
  <c r="J1510"/>
  <c r="C1510"/>
  <c r="L1510"/>
  <c r="F1511" l="1"/>
  <c r="E1511"/>
  <c r="I1511"/>
  <c r="A1512" s="1"/>
  <c r="D1511"/>
  <c r="H1511"/>
  <c r="K1511"/>
  <c r="B1511"/>
  <c r="C1511"/>
  <c r="L1511"/>
  <c r="J1511"/>
  <c r="I1512" l="1"/>
  <c r="A1513" s="1"/>
  <c r="F1512"/>
  <c r="E1512"/>
  <c r="B1512"/>
  <c r="D1512"/>
  <c r="H1512"/>
  <c r="K1512"/>
  <c r="J1512"/>
  <c r="C1512"/>
  <c r="L1512"/>
  <c r="F1513" l="1"/>
  <c r="E1513"/>
  <c r="I1513"/>
  <c r="A1514" s="1"/>
  <c r="D1513"/>
  <c r="H1513"/>
  <c r="K1513"/>
  <c r="B1513"/>
  <c r="C1513"/>
  <c r="L1513"/>
  <c r="J1513"/>
  <c r="I1514" l="1"/>
  <c r="A1515" s="1"/>
  <c r="F1514"/>
  <c r="E1514"/>
  <c r="B1514"/>
  <c r="D1514"/>
  <c r="H1514"/>
  <c r="K1514"/>
  <c r="J1514"/>
  <c r="C1514"/>
  <c r="L1514"/>
  <c r="F1515" l="1"/>
  <c r="E1515"/>
  <c r="I1515"/>
  <c r="A1516" s="1"/>
  <c r="D1515"/>
  <c r="H1515"/>
  <c r="K1515"/>
  <c r="B1515"/>
  <c r="C1515"/>
  <c r="L1515"/>
  <c r="J1515"/>
  <c r="I1516" l="1"/>
  <c r="A1517" s="1"/>
  <c r="F1516"/>
  <c r="E1516"/>
  <c r="B1516"/>
  <c r="D1516"/>
  <c r="H1516"/>
  <c r="K1516"/>
  <c r="J1516"/>
  <c r="C1516"/>
  <c r="L1516"/>
  <c r="F1517" l="1"/>
  <c r="E1517"/>
  <c r="I1517"/>
  <c r="A1518" s="1"/>
  <c r="D1517"/>
  <c r="H1517"/>
  <c r="K1517"/>
  <c r="B1517"/>
  <c r="C1517"/>
  <c r="L1517"/>
  <c r="J1517"/>
  <c r="I1518" l="1"/>
  <c r="A1519" s="1"/>
  <c r="F1518"/>
  <c r="E1518"/>
  <c r="B1518"/>
  <c r="D1518"/>
  <c r="H1518"/>
  <c r="K1518"/>
  <c r="J1518"/>
  <c r="C1518"/>
  <c r="L1518"/>
  <c r="F1519" l="1"/>
  <c r="E1519"/>
  <c r="I1519"/>
  <c r="A1520" s="1"/>
  <c r="D1519"/>
  <c r="H1519"/>
  <c r="K1519"/>
  <c r="B1519"/>
  <c r="C1519"/>
  <c r="L1519"/>
  <c r="J1519"/>
  <c r="I1520" l="1"/>
  <c r="A1521" s="1"/>
  <c r="F1520"/>
  <c r="E1520"/>
  <c r="B1520"/>
  <c r="D1520"/>
  <c r="H1520"/>
  <c r="K1520"/>
  <c r="J1520"/>
  <c r="C1520"/>
  <c r="L1520"/>
  <c r="F1521" l="1"/>
  <c r="E1521"/>
  <c r="I1521"/>
  <c r="A1522" s="1"/>
  <c r="D1521"/>
  <c r="H1521"/>
  <c r="K1521"/>
  <c r="B1521"/>
  <c r="C1521"/>
  <c r="L1521"/>
  <c r="J1521"/>
  <c r="I1522" l="1"/>
  <c r="A1523" s="1"/>
  <c r="F1522"/>
  <c r="E1522"/>
  <c r="B1522"/>
  <c r="D1522"/>
  <c r="H1522"/>
  <c r="K1522"/>
  <c r="J1522"/>
  <c r="C1522"/>
  <c r="L1522"/>
  <c r="F1523" l="1"/>
  <c r="E1523"/>
  <c r="I1523"/>
  <c r="A1524" s="1"/>
  <c r="D1523"/>
  <c r="H1523"/>
  <c r="K1523"/>
  <c r="B1523"/>
  <c r="C1523"/>
  <c r="L1523"/>
  <c r="J1523"/>
  <c r="I1524" l="1"/>
  <c r="A1525" s="1"/>
  <c r="F1524"/>
  <c r="E1524"/>
  <c r="B1524"/>
  <c r="D1524"/>
  <c r="H1524"/>
  <c r="K1524"/>
  <c r="J1524"/>
  <c r="C1524"/>
  <c r="L1524"/>
  <c r="F1525" l="1"/>
  <c r="E1525"/>
  <c r="I1525"/>
  <c r="A1526" s="1"/>
  <c r="D1525"/>
  <c r="H1525"/>
  <c r="K1525"/>
  <c r="B1525"/>
  <c r="C1525"/>
  <c r="L1525"/>
  <c r="J1525"/>
  <c r="I1526" l="1"/>
  <c r="A1527" s="1"/>
  <c r="F1526"/>
  <c r="E1526"/>
  <c r="B1526"/>
  <c r="D1526"/>
  <c r="H1526"/>
  <c r="K1526"/>
  <c r="J1526"/>
  <c r="C1526"/>
  <c r="L1526"/>
  <c r="F1527" l="1"/>
  <c r="E1527"/>
  <c r="I1527"/>
  <c r="A1528" s="1"/>
  <c r="D1527"/>
  <c r="H1527"/>
  <c r="K1527"/>
  <c r="B1527"/>
  <c r="C1527"/>
  <c r="L1527"/>
  <c r="J1527"/>
  <c r="I1528" l="1"/>
  <c r="A1529" s="1"/>
  <c r="F1528"/>
  <c r="E1528"/>
  <c r="B1528"/>
  <c r="D1528"/>
  <c r="H1528"/>
  <c r="K1528"/>
  <c r="J1528"/>
  <c r="C1528"/>
  <c r="L1528"/>
  <c r="F1529" l="1"/>
  <c r="E1529"/>
  <c r="I1529"/>
  <c r="A1530" s="1"/>
  <c r="D1529"/>
  <c r="H1529"/>
  <c r="K1529"/>
  <c r="B1529"/>
  <c r="C1529"/>
  <c r="L1529"/>
  <c r="J1529"/>
  <c r="I1530" l="1"/>
  <c r="A1531" s="1"/>
  <c r="F1530"/>
  <c r="E1530"/>
  <c r="B1530"/>
  <c r="D1530"/>
  <c r="H1530"/>
  <c r="K1530"/>
  <c r="J1530"/>
  <c r="C1530"/>
  <c r="L1530"/>
  <c r="F1531" l="1"/>
  <c r="E1531"/>
  <c r="I1531"/>
  <c r="A1532" s="1"/>
  <c r="D1531"/>
  <c r="H1531"/>
  <c r="K1531"/>
  <c r="B1531"/>
  <c r="C1531"/>
  <c r="L1531"/>
  <c r="J1531"/>
  <c r="I1532" l="1"/>
  <c r="A1533" s="1"/>
  <c r="F1532"/>
  <c r="E1532"/>
  <c r="B1532"/>
  <c r="D1532"/>
  <c r="H1532"/>
  <c r="K1532"/>
  <c r="J1532"/>
  <c r="C1532"/>
  <c r="L1532"/>
  <c r="F1533" l="1"/>
  <c r="E1533"/>
  <c r="I1533"/>
  <c r="A1534" s="1"/>
  <c r="D1533"/>
  <c r="H1533"/>
  <c r="K1533"/>
  <c r="B1533"/>
  <c r="C1533"/>
  <c r="L1533"/>
  <c r="J1533"/>
  <c r="I1534" l="1"/>
  <c r="A1535" s="1"/>
  <c r="F1534"/>
  <c r="E1534"/>
  <c r="B1534"/>
  <c r="D1534"/>
  <c r="H1534"/>
  <c r="K1534"/>
  <c r="J1534"/>
  <c r="C1534"/>
  <c r="L1534"/>
  <c r="F1535" l="1"/>
  <c r="E1535"/>
  <c r="I1535"/>
  <c r="A1536" s="1"/>
  <c r="D1535"/>
  <c r="H1535"/>
  <c r="K1535"/>
  <c r="B1535"/>
  <c r="C1535"/>
  <c r="L1535"/>
  <c r="J1535"/>
  <c r="I1536" l="1"/>
  <c r="A1537" s="1"/>
  <c r="F1536"/>
  <c r="E1536"/>
  <c r="B1536"/>
  <c r="D1536"/>
  <c r="H1536"/>
  <c r="K1536"/>
  <c r="J1536"/>
  <c r="C1536"/>
  <c r="L1536"/>
  <c r="F1537" l="1"/>
  <c r="E1537"/>
  <c r="I1537"/>
  <c r="A1538" s="1"/>
  <c r="D1537"/>
  <c r="H1537"/>
  <c r="K1537"/>
  <c r="B1537"/>
  <c r="C1537"/>
  <c r="L1537"/>
  <c r="J1537"/>
  <c r="I1538" l="1"/>
  <c r="A1539" s="1"/>
  <c r="F1538"/>
  <c r="E1538"/>
  <c r="B1538"/>
  <c r="D1538"/>
  <c r="H1538"/>
  <c r="K1538"/>
  <c r="J1538"/>
  <c r="C1538"/>
  <c r="L1538"/>
  <c r="F1539" l="1"/>
  <c r="E1539"/>
  <c r="I1539"/>
  <c r="A1540" s="1"/>
  <c r="D1539"/>
  <c r="H1539"/>
  <c r="K1539"/>
  <c r="B1539"/>
  <c r="C1539"/>
  <c r="L1539"/>
  <c r="J1539"/>
  <c r="I1540" l="1"/>
  <c r="A1541" s="1"/>
  <c r="F1540"/>
  <c r="E1540"/>
  <c r="B1540"/>
  <c r="D1540"/>
  <c r="H1540"/>
  <c r="K1540"/>
  <c r="J1540"/>
  <c r="C1540"/>
  <c r="L1540"/>
  <c r="F1541" l="1"/>
  <c r="E1541"/>
  <c r="I1541"/>
  <c r="A1542" s="1"/>
  <c r="D1541"/>
  <c r="H1541"/>
  <c r="K1541"/>
  <c r="B1541"/>
  <c r="C1541"/>
  <c r="L1541"/>
  <c r="J1541"/>
  <c r="I1542" l="1"/>
  <c r="A1543" s="1"/>
  <c r="F1542"/>
  <c r="E1542"/>
  <c r="B1542"/>
  <c r="D1542"/>
  <c r="H1542"/>
  <c r="K1542"/>
  <c r="J1542"/>
  <c r="C1542"/>
  <c r="L1542"/>
  <c r="F1543" l="1"/>
  <c r="E1543"/>
  <c r="I1543"/>
  <c r="A1544" s="1"/>
  <c r="D1543"/>
  <c r="H1543"/>
  <c r="K1543"/>
  <c r="B1543"/>
  <c r="C1543"/>
  <c r="L1543"/>
  <c r="J1543"/>
  <c r="I1544" l="1"/>
  <c r="A1545" s="1"/>
  <c r="F1544"/>
  <c r="E1544"/>
  <c r="B1544"/>
  <c r="D1544"/>
  <c r="H1544"/>
  <c r="K1544"/>
  <c r="J1544"/>
  <c r="C1544"/>
  <c r="L1544"/>
  <c r="F1545" l="1"/>
  <c r="E1545"/>
  <c r="I1545"/>
  <c r="A1546" s="1"/>
  <c r="D1545"/>
  <c r="H1545"/>
  <c r="K1545"/>
  <c r="B1545"/>
  <c r="C1545"/>
  <c r="L1545"/>
  <c r="J1545"/>
  <c r="I1546" l="1"/>
  <c r="A1547" s="1"/>
  <c r="F1546"/>
  <c r="E1546"/>
  <c r="B1546"/>
  <c r="D1546"/>
  <c r="H1546"/>
  <c r="K1546"/>
  <c r="J1546"/>
  <c r="C1546"/>
  <c r="L1546"/>
  <c r="F1547" l="1"/>
  <c r="E1547"/>
  <c r="I1547"/>
  <c r="A1548" s="1"/>
  <c r="D1547"/>
  <c r="H1547"/>
  <c r="K1547"/>
  <c r="B1547"/>
  <c r="C1547"/>
  <c r="L1547"/>
  <c r="J1547"/>
  <c r="I1548" l="1"/>
  <c r="A1549" s="1"/>
  <c r="F1548"/>
  <c r="E1548"/>
  <c r="B1548"/>
  <c r="D1548"/>
  <c r="H1548"/>
  <c r="K1548"/>
  <c r="J1548"/>
  <c r="C1548"/>
  <c r="L1548"/>
  <c r="F1549" l="1"/>
  <c r="E1549"/>
  <c r="I1549"/>
  <c r="A1550" s="1"/>
  <c r="D1549"/>
  <c r="H1549"/>
  <c r="K1549"/>
  <c r="B1549"/>
  <c r="C1549"/>
  <c r="L1549"/>
  <c r="J1549"/>
  <c r="I1550" l="1"/>
  <c r="A1551" s="1"/>
  <c r="F1550"/>
  <c r="E1550"/>
  <c r="B1550"/>
  <c r="D1550"/>
  <c r="H1550"/>
  <c r="K1550"/>
  <c r="J1550"/>
  <c r="C1550"/>
  <c r="L1550"/>
  <c r="F1551" l="1"/>
  <c r="E1551"/>
  <c r="I1551"/>
  <c r="A1552" s="1"/>
  <c r="D1551"/>
  <c r="H1551"/>
  <c r="K1551"/>
  <c r="B1551"/>
  <c r="C1551"/>
  <c r="L1551"/>
  <c r="J1551"/>
  <c r="I1552" l="1"/>
  <c r="A1553" s="1"/>
  <c r="F1552"/>
  <c r="E1552"/>
  <c r="B1552"/>
  <c r="D1552"/>
  <c r="H1552"/>
  <c r="K1552"/>
  <c r="J1552"/>
  <c r="C1552"/>
  <c r="L1552"/>
  <c r="F1553" l="1"/>
  <c r="E1553"/>
  <c r="I1553"/>
  <c r="A1554" s="1"/>
  <c r="D1553"/>
  <c r="H1553"/>
  <c r="K1553"/>
  <c r="B1553"/>
  <c r="C1553"/>
  <c r="L1553"/>
  <c r="J1553"/>
  <c r="I1554" l="1"/>
  <c r="A1555" s="1"/>
  <c r="F1554"/>
  <c r="E1554"/>
  <c r="B1554"/>
  <c r="D1554"/>
  <c r="H1554"/>
  <c r="K1554"/>
  <c r="J1554"/>
  <c r="C1554"/>
  <c r="L1554"/>
  <c r="F1555" l="1"/>
  <c r="E1555"/>
  <c r="I1555"/>
  <c r="A1556" s="1"/>
  <c r="D1555"/>
  <c r="H1555"/>
  <c r="K1555"/>
  <c r="B1555"/>
  <c r="C1555"/>
  <c r="L1555"/>
  <c r="J1555"/>
  <c r="I1556" l="1"/>
  <c r="A1557" s="1"/>
  <c r="F1556"/>
  <c r="E1556"/>
  <c r="B1556"/>
  <c r="D1556"/>
  <c r="H1556"/>
  <c r="K1556"/>
  <c r="J1556"/>
  <c r="C1556"/>
  <c r="L1556"/>
  <c r="F1557" l="1"/>
  <c r="E1557"/>
  <c r="I1557"/>
  <c r="A1558" s="1"/>
  <c r="D1557"/>
  <c r="H1557"/>
  <c r="K1557"/>
  <c r="B1557"/>
  <c r="C1557"/>
  <c r="L1557"/>
  <c r="J1557"/>
  <c r="I1558" l="1"/>
  <c r="A1559" s="1"/>
  <c r="F1558"/>
  <c r="E1558"/>
  <c r="B1558"/>
  <c r="D1558"/>
  <c r="H1558"/>
  <c r="K1558"/>
  <c r="J1558"/>
  <c r="C1558"/>
  <c r="L1558"/>
  <c r="F1559" l="1"/>
  <c r="E1559"/>
  <c r="I1559"/>
  <c r="A1560" s="1"/>
  <c r="D1559"/>
  <c r="H1559"/>
  <c r="K1559"/>
  <c r="B1559"/>
  <c r="C1559"/>
  <c r="L1559"/>
  <c r="J1559"/>
  <c r="I1560" l="1"/>
  <c r="A1561" s="1"/>
  <c r="F1560"/>
  <c r="E1560"/>
  <c r="B1560"/>
  <c r="D1560"/>
  <c r="H1560"/>
  <c r="K1560"/>
  <c r="J1560"/>
  <c r="C1560"/>
  <c r="L1560"/>
  <c r="F1561" l="1"/>
  <c r="E1561"/>
  <c r="I1561"/>
  <c r="A1562" s="1"/>
  <c r="D1561"/>
  <c r="H1561"/>
  <c r="K1561"/>
  <c r="B1561"/>
  <c r="C1561"/>
  <c r="L1561"/>
  <c r="J1561"/>
  <c r="I1562" l="1"/>
  <c r="A1563" s="1"/>
  <c r="F1562"/>
  <c r="E1562"/>
  <c r="B1562"/>
  <c r="D1562"/>
  <c r="H1562"/>
  <c r="K1562"/>
  <c r="J1562"/>
  <c r="C1562"/>
  <c r="L1562"/>
  <c r="F1563" l="1"/>
  <c r="E1563"/>
  <c r="I1563"/>
  <c r="A1564" s="1"/>
  <c r="D1563"/>
  <c r="H1563"/>
  <c r="K1563"/>
  <c r="B1563"/>
  <c r="C1563"/>
  <c r="L1563"/>
  <c r="J1563"/>
  <c r="I1564" l="1"/>
  <c r="A1565" s="1"/>
  <c r="F1564"/>
  <c r="E1564"/>
  <c r="B1564"/>
  <c r="D1564"/>
  <c r="H1564"/>
  <c r="K1564"/>
  <c r="J1564"/>
  <c r="C1564"/>
  <c r="L1564"/>
  <c r="F1565" l="1"/>
  <c r="E1565"/>
  <c r="I1565"/>
  <c r="A1566" s="1"/>
  <c r="D1565"/>
  <c r="H1565"/>
  <c r="K1565"/>
  <c r="B1565"/>
  <c r="C1565"/>
  <c r="L1565"/>
  <c r="J1565"/>
  <c r="I1566" l="1"/>
  <c r="A1567" s="1"/>
  <c r="F1566"/>
  <c r="E1566"/>
  <c r="B1566"/>
  <c r="D1566"/>
  <c r="H1566"/>
  <c r="K1566"/>
  <c r="J1566"/>
  <c r="C1566"/>
  <c r="L1566"/>
  <c r="F1567" l="1"/>
  <c r="E1567"/>
  <c r="I1567"/>
  <c r="A1568" s="1"/>
  <c r="D1567"/>
  <c r="H1567"/>
  <c r="K1567"/>
  <c r="B1567"/>
  <c r="C1567"/>
  <c r="L1567"/>
  <c r="J1567"/>
  <c r="I1568" l="1"/>
  <c r="A1569" s="1"/>
  <c r="F1568"/>
  <c r="E1568"/>
  <c r="B1568"/>
  <c r="D1568"/>
  <c r="H1568"/>
  <c r="K1568"/>
  <c r="J1568"/>
  <c r="C1568"/>
  <c r="L1568"/>
  <c r="F1569" l="1"/>
  <c r="E1569"/>
  <c r="I1569"/>
  <c r="A1570" s="1"/>
  <c r="D1569"/>
  <c r="H1569"/>
  <c r="K1569"/>
  <c r="B1569"/>
  <c r="C1569"/>
  <c r="L1569"/>
  <c r="J1569"/>
  <c r="I1570" l="1"/>
  <c r="A1571" s="1"/>
  <c r="F1570"/>
  <c r="E1570"/>
  <c r="B1570"/>
  <c r="D1570"/>
  <c r="H1570"/>
  <c r="K1570"/>
  <c r="J1570"/>
  <c r="C1570"/>
  <c r="L1570"/>
  <c r="F1571" l="1"/>
  <c r="E1571"/>
  <c r="I1571"/>
  <c r="A1572" s="1"/>
  <c r="D1571"/>
  <c r="H1571"/>
  <c r="K1571"/>
  <c r="B1571"/>
  <c r="C1571"/>
  <c r="L1571"/>
  <c r="J1571"/>
  <c r="I1572" l="1"/>
  <c r="A1573" s="1"/>
  <c r="F1572"/>
  <c r="E1572"/>
  <c r="B1572"/>
  <c r="D1572"/>
  <c r="H1572"/>
  <c r="K1572"/>
  <c r="J1572"/>
  <c r="C1572"/>
  <c r="L1572"/>
  <c r="F1573" l="1"/>
  <c r="E1573"/>
  <c r="I1573"/>
  <c r="A1574" s="1"/>
  <c r="D1573"/>
  <c r="H1573"/>
  <c r="K1573"/>
  <c r="B1573"/>
  <c r="C1573"/>
  <c r="L1573"/>
  <c r="J1573"/>
  <c r="I1574" l="1"/>
  <c r="A1575" s="1"/>
  <c r="F1574"/>
  <c r="E1574"/>
  <c r="B1574"/>
  <c r="D1574"/>
  <c r="H1574"/>
  <c r="K1574"/>
  <c r="J1574"/>
  <c r="C1574"/>
  <c r="L1574"/>
  <c r="F1575" l="1"/>
  <c r="E1575"/>
  <c r="I1575"/>
  <c r="A1576" s="1"/>
  <c r="D1575"/>
  <c r="H1575"/>
  <c r="K1575"/>
  <c r="B1575"/>
  <c r="C1575"/>
  <c r="L1575"/>
  <c r="J1575"/>
  <c r="I1576" l="1"/>
  <c r="A1577" s="1"/>
  <c r="F1576"/>
  <c r="E1576"/>
  <c r="B1576"/>
  <c r="D1576"/>
  <c r="H1576"/>
  <c r="K1576"/>
  <c r="J1576"/>
  <c r="C1576"/>
  <c r="L1576"/>
  <c r="F1577" l="1"/>
  <c r="E1577"/>
  <c r="I1577"/>
  <c r="A1578" s="1"/>
  <c r="D1577"/>
  <c r="H1577"/>
  <c r="K1577"/>
  <c r="B1577"/>
  <c r="C1577"/>
  <c r="L1577"/>
  <c r="J1577"/>
  <c r="I1578" l="1"/>
  <c r="A1579" s="1"/>
  <c r="F1578"/>
  <c r="E1578"/>
  <c r="B1578"/>
  <c r="D1578"/>
  <c r="H1578"/>
  <c r="K1578"/>
  <c r="J1578"/>
  <c r="C1578"/>
  <c r="L1578"/>
  <c r="F1579" l="1"/>
  <c r="E1579"/>
  <c r="I1579"/>
  <c r="A1580" s="1"/>
  <c r="D1579"/>
  <c r="H1579"/>
  <c r="K1579"/>
  <c r="B1579"/>
  <c r="C1579"/>
  <c r="L1579"/>
  <c r="J1579"/>
  <c r="I1580" l="1"/>
  <c r="A1581" s="1"/>
  <c r="F1580"/>
  <c r="E1580"/>
  <c r="B1580"/>
  <c r="D1580"/>
  <c r="H1580"/>
  <c r="K1580"/>
  <c r="J1580"/>
  <c r="C1580"/>
  <c r="L1580"/>
  <c r="F1581" l="1"/>
  <c r="E1581"/>
  <c r="I1581"/>
  <c r="A1582" s="1"/>
  <c r="D1581"/>
  <c r="H1581"/>
  <c r="K1581"/>
  <c r="B1581"/>
  <c r="C1581"/>
  <c r="L1581"/>
  <c r="J1581"/>
  <c r="I1582" l="1"/>
  <c r="A1583" s="1"/>
  <c r="F1582"/>
  <c r="E1582"/>
  <c r="B1582"/>
  <c r="D1582"/>
  <c r="H1582"/>
  <c r="K1582"/>
  <c r="J1582"/>
  <c r="C1582"/>
  <c r="L1582"/>
  <c r="F1583" l="1"/>
  <c r="E1583"/>
  <c r="I1583"/>
  <c r="A1584" s="1"/>
  <c r="D1583"/>
  <c r="H1583"/>
  <c r="K1583"/>
  <c r="B1583"/>
  <c r="C1583"/>
  <c r="L1583"/>
  <c r="J1583"/>
  <c r="I1584" l="1"/>
  <c r="A1585" s="1"/>
  <c r="F1584"/>
  <c r="E1584"/>
  <c r="B1584"/>
  <c r="D1584"/>
  <c r="H1584"/>
  <c r="K1584"/>
  <c r="J1584"/>
  <c r="C1584"/>
  <c r="L1584"/>
  <c r="F1585" l="1"/>
  <c r="E1585"/>
  <c r="I1585"/>
  <c r="A1586" s="1"/>
  <c r="D1585"/>
  <c r="H1585"/>
  <c r="K1585"/>
  <c r="B1585"/>
  <c r="C1585"/>
  <c r="L1585"/>
  <c r="J1585"/>
  <c r="I1586" l="1"/>
  <c r="A1587" s="1"/>
  <c r="F1586"/>
  <c r="E1586"/>
  <c r="B1586"/>
  <c r="D1586"/>
  <c r="H1586"/>
  <c r="K1586"/>
  <c r="J1586"/>
  <c r="C1586"/>
  <c r="L1586"/>
  <c r="F1587" l="1"/>
  <c r="E1587"/>
  <c r="I1587"/>
  <c r="A1588" s="1"/>
  <c r="D1587"/>
  <c r="H1587"/>
  <c r="K1587"/>
  <c r="B1587"/>
  <c r="C1587"/>
  <c r="L1587"/>
  <c r="J1587"/>
  <c r="I1588" l="1"/>
  <c r="A1589" s="1"/>
  <c r="F1588"/>
  <c r="E1588"/>
  <c r="B1588"/>
  <c r="D1588"/>
  <c r="H1588"/>
  <c r="K1588"/>
  <c r="J1588"/>
  <c r="C1588"/>
  <c r="L1588"/>
  <c r="F1589" l="1"/>
  <c r="E1589"/>
  <c r="I1589"/>
  <c r="A1590" s="1"/>
  <c r="D1589"/>
  <c r="H1589"/>
  <c r="K1589"/>
  <c r="B1589"/>
  <c r="C1589"/>
  <c r="L1589"/>
  <c r="J1589"/>
  <c r="F1590" l="1"/>
  <c r="D18" s="1"/>
  <c r="E1590"/>
  <c r="L11" s="1"/>
  <c r="B1590"/>
  <c r="D24" s="1"/>
  <c r="D1590"/>
  <c r="H1590"/>
  <c r="K1590"/>
  <c r="L24" s="1"/>
  <c r="I1590"/>
  <c r="L1590"/>
  <c r="C1590"/>
  <c r="J1590"/>
  <c r="D23"/>
  <c r="D21" l="1"/>
  <c r="D22"/>
  <c r="D25" s="1"/>
</calcChain>
</file>

<file path=xl/comments1.xml><?xml version="1.0" encoding="utf-8"?>
<comments xmlns="http://schemas.openxmlformats.org/spreadsheetml/2006/main">
  <authors>
    <author>Jon</author>
    <author>Maria</author>
    <author>Vertex42</author>
  </authors>
  <commentList>
    <comment ref="L1" authorId="0">
      <text>
        <r>
          <rPr>
            <b/>
            <u/>
            <sz val="8"/>
            <color indexed="81"/>
            <rFont val="Tahoma"/>
            <family val="2"/>
          </rPr>
          <t xml:space="preserve">Limited Use Policy
</t>
        </r>
        <r>
          <rPr>
            <sz val="8"/>
            <color indexed="81"/>
            <rFont val="Tahoma"/>
            <family val="2"/>
          </rPr>
          <t xml:space="preserve">You may download this template ("Software") free of charge,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L2" authorId="0">
      <text>
        <r>
          <rPr>
            <b/>
            <u/>
            <sz val="8"/>
            <color indexed="81"/>
            <rFont val="Tahoma"/>
            <family val="2"/>
          </rPr>
          <t xml:space="preserve">Limited Use Policy
</t>
        </r>
        <r>
          <rPr>
            <sz val="8"/>
            <color indexed="81"/>
            <rFont val="Tahoma"/>
            <family val="2"/>
          </rPr>
          <t xml:space="preserve">You may download this template ("Software") free of charge,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5" authorId="0">
      <text>
        <r>
          <rPr>
            <b/>
            <sz val="8"/>
            <color indexed="81"/>
            <rFont val="Tahoma"/>
          </rPr>
          <t>Loan Amount:</t>
        </r>
        <r>
          <rPr>
            <sz val="8"/>
            <color indexed="81"/>
            <rFont val="Tahoma"/>
          </rPr>
          <t xml:space="preserve">
This is the amount that you have borrowed, not the sale price of the home. If you enter the current balance of your mortgage, make sure you adjust the Term Length to be the amount of years (or months/12) you have left on your mortgage.</t>
        </r>
      </text>
    </comment>
    <comment ref="G5" authorId="0">
      <text>
        <r>
          <rPr>
            <b/>
            <sz val="8"/>
            <color indexed="81"/>
            <rFont val="Tahoma"/>
          </rPr>
          <t>Balance Due at Year ...</t>
        </r>
        <r>
          <rPr>
            <sz val="8"/>
            <color indexed="81"/>
            <rFont val="Tahoma"/>
          </rPr>
          <t xml:space="preserve">
Useful if you are selling your house after a number of years, or just want to know what the balance due is after a certain number of years.
</t>
        </r>
      </text>
    </comment>
    <comment ref="C6" authorId="0">
      <text>
        <r>
          <rPr>
            <b/>
            <sz val="8"/>
            <color indexed="81"/>
            <rFont val="Tahoma"/>
          </rPr>
          <t>Annual Interest Rate:</t>
        </r>
        <r>
          <rPr>
            <sz val="8"/>
            <color indexed="81"/>
            <rFont val="Tahoma"/>
          </rPr>
          <t xml:space="preserve">
This is the </t>
        </r>
        <r>
          <rPr>
            <b/>
            <sz val="8"/>
            <color indexed="81"/>
            <rFont val="Tahoma"/>
            <family val="2"/>
          </rPr>
          <t xml:space="preserve">rate quoted by the lender.  </t>
        </r>
        <r>
          <rPr>
            <sz val="8"/>
            <color indexed="81"/>
            <rFont val="Tahoma"/>
            <family val="2"/>
          </rPr>
          <t xml:space="preserve">US mortgages are usually quoted based on a </t>
        </r>
        <r>
          <rPr>
            <b/>
            <sz val="8"/>
            <color indexed="81"/>
            <rFont val="Tahoma"/>
            <family val="2"/>
          </rPr>
          <t>monthly compound</t>
        </r>
        <r>
          <rPr>
            <sz val="8"/>
            <color indexed="81"/>
            <rFont val="Tahoma"/>
            <family val="2"/>
          </rPr>
          <t xml:space="preserve"> period. Canadian mortgages are usually quoted based on a </t>
        </r>
        <r>
          <rPr>
            <b/>
            <sz val="8"/>
            <color indexed="81"/>
            <rFont val="Tahoma"/>
            <family val="2"/>
          </rPr>
          <t>semi-annual</t>
        </r>
        <r>
          <rPr>
            <sz val="8"/>
            <color indexed="81"/>
            <rFont val="Tahoma"/>
            <family val="2"/>
          </rPr>
          <t xml:space="preserve"> compound period.
Note that this value is NOT the same as "APR".</t>
        </r>
        <r>
          <rPr>
            <sz val="8"/>
            <color indexed="81"/>
            <rFont val="Tahoma"/>
          </rPr>
          <t xml:space="preserve">
</t>
        </r>
      </text>
    </comment>
    <comment ref="K6" authorId="0">
      <text>
        <r>
          <rPr>
            <sz val="8"/>
            <color indexed="81"/>
            <rFont val="Tahoma"/>
          </rPr>
          <t>In a 5-year ARM (Ajustable Rate Mortgage), the initial interest rate remains fixed for the first 5 years. After that, the rate is subject to adjustments, depending upon market conditions.
ARM loans are often used when planning to sell the house after a number of years. 3, 5, 7, and 10-year ARMs are the most common.</t>
        </r>
      </text>
    </comment>
    <comment ref="C7" authorId="1">
      <text>
        <r>
          <rPr>
            <b/>
            <sz val="8"/>
            <color indexed="81"/>
            <rFont val="Tahoma"/>
            <family val="2"/>
          </rPr>
          <t>Term (Amortization Period)</t>
        </r>
        <r>
          <rPr>
            <sz val="8"/>
            <color indexed="81"/>
            <rFont val="Tahoma"/>
          </rPr>
          <t xml:space="preserve">
The total number of years it will take to pay off the mortgage. Typical values: 30, 25, 20, 15
OR, enter the number of years you have LEFT on your loan. You can enter 10 years + 3 months by entering "=10+3/12"</t>
        </r>
      </text>
    </comment>
    <comment ref="K7" authorId="0">
      <text>
        <r>
          <rPr>
            <b/>
            <sz val="8"/>
            <color indexed="81"/>
            <rFont val="Tahoma"/>
          </rPr>
          <t>Interest Rate Cap:</t>
        </r>
        <r>
          <rPr>
            <sz val="8"/>
            <color indexed="81"/>
            <rFont val="Tahoma"/>
          </rPr>
          <t xml:space="preserve">
A variable rate mortgage usually has a "cap" which specifies the maximum rate that you can be charged over the life of the plan.</t>
        </r>
      </text>
    </comment>
    <comment ref="C8" authorId="1">
      <text>
        <r>
          <rPr>
            <b/>
            <sz val="8"/>
            <color indexed="81"/>
            <rFont val="Tahoma"/>
            <family val="2"/>
          </rPr>
          <t>First Payment Date</t>
        </r>
        <r>
          <rPr>
            <sz val="8"/>
            <color indexed="81"/>
            <rFont val="Tahoma"/>
          </rPr>
          <t xml:space="preserve">
</t>
        </r>
        <r>
          <rPr>
            <sz val="8"/>
            <color indexed="81"/>
            <rFont val="Tahoma"/>
            <family val="2"/>
          </rPr>
          <t xml:space="preserve">Assumes that the first payment date is at the </t>
        </r>
        <r>
          <rPr>
            <b/>
            <sz val="8"/>
            <color indexed="81"/>
            <rFont val="Tahoma"/>
            <family val="2"/>
          </rPr>
          <t xml:space="preserve">end </t>
        </r>
        <r>
          <rPr>
            <sz val="8"/>
            <color indexed="81"/>
            <rFont val="Tahoma"/>
            <family val="2"/>
          </rPr>
          <t>of the first period.</t>
        </r>
      </text>
    </comment>
    <comment ref="K8" authorId="0">
      <text>
        <r>
          <rPr>
            <b/>
            <sz val="8"/>
            <color indexed="81"/>
            <rFont val="Tahoma"/>
          </rPr>
          <t>Interest Rate Minimum:</t>
        </r>
        <r>
          <rPr>
            <sz val="8"/>
            <color indexed="81"/>
            <rFont val="Tahoma"/>
          </rPr>
          <t xml:space="preserve">
In reality, the interest rate will probably not go below 4%, and certainly won't be negative, so if the market is such that the interest rates are decreasing, you can enter a negative estimated adjustment, and the interest rate minimum will place a lower limit on the rate so that the interest rate cannot go below the minimum.</t>
        </r>
      </text>
    </comment>
    <comment ref="C9" authorId="0">
      <text>
        <r>
          <rPr>
            <b/>
            <sz val="8"/>
            <color indexed="81"/>
            <rFont val="Tahoma"/>
          </rPr>
          <t>Compound Period:</t>
        </r>
        <r>
          <rPr>
            <sz val="8"/>
            <color indexed="81"/>
            <rFont val="Tahoma"/>
          </rPr>
          <t xml:space="preserve">
The number of times per year that the </t>
        </r>
        <r>
          <rPr>
            <b/>
            <sz val="8"/>
            <color indexed="81"/>
            <rFont val="Tahoma"/>
            <family val="2"/>
          </rPr>
          <t>quoted annual interest rate</t>
        </r>
        <r>
          <rPr>
            <sz val="8"/>
            <color indexed="81"/>
            <rFont val="Tahoma"/>
          </rPr>
          <t xml:space="preserve"> is compounded.
</t>
        </r>
        <r>
          <rPr>
            <b/>
            <sz val="8"/>
            <color indexed="81"/>
            <rFont val="Tahoma"/>
            <family val="2"/>
          </rPr>
          <t>Monthly:</t>
        </r>
        <r>
          <rPr>
            <sz val="8"/>
            <color indexed="81"/>
            <rFont val="Tahoma"/>
          </rPr>
          <t xml:space="preserve"> 12 times per year (for </t>
        </r>
        <r>
          <rPr>
            <b/>
            <sz val="8"/>
            <color indexed="81"/>
            <rFont val="Tahoma"/>
            <family val="2"/>
          </rPr>
          <t>US Mortgages</t>
        </r>
        <r>
          <rPr>
            <sz val="8"/>
            <color indexed="81"/>
            <rFont val="Tahoma"/>
          </rPr>
          <t xml:space="preserve">)
</t>
        </r>
        <r>
          <rPr>
            <b/>
            <sz val="8"/>
            <color indexed="81"/>
            <rFont val="Tahoma"/>
            <family val="2"/>
          </rPr>
          <t>Semi-Annually</t>
        </r>
        <r>
          <rPr>
            <sz val="8"/>
            <color indexed="81"/>
            <rFont val="Tahoma"/>
          </rPr>
          <t xml:space="preserve">: 2 times per year (for </t>
        </r>
        <r>
          <rPr>
            <b/>
            <sz val="8"/>
            <color indexed="81"/>
            <rFont val="Tahoma"/>
            <family val="2"/>
          </rPr>
          <t>Canadian Mortgages</t>
        </r>
        <r>
          <rPr>
            <sz val="8"/>
            <color indexed="81"/>
            <rFont val="Tahoma"/>
          </rPr>
          <t xml:space="preserve">)
</t>
        </r>
        <r>
          <rPr>
            <b/>
            <sz val="8"/>
            <color indexed="81"/>
            <rFont val="Tahoma"/>
            <family val="2"/>
          </rPr>
          <t>NOTE:</t>
        </r>
        <r>
          <rPr>
            <sz val="8"/>
            <color indexed="81"/>
            <rFont val="Tahoma"/>
          </rPr>
          <t xml:space="preserve"> This calculator does not work for all types of mortgages and loans. The compound period is limited to </t>
        </r>
        <r>
          <rPr>
            <i/>
            <sz val="8"/>
            <color indexed="81"/>
            <rFont val="Tahoma"/>
            <family val="2"/>
          </rPr>
          <t>monthly</t>
        </r>
        <r>
          <rPr>
            <sz val="8"/>
            <color indexed="81"/>
            <rFont val="Tahoma"/>
          </rPr>
          <t xml:space="preserve"> and </t>
        </r>
        <r>
          <rPr>
            <i/>
            <sz val="8"/>
            <color indexed="81"/>
            <rFont val="Tahoma"/>
            <family val="2"/>
          </rPr>
          <t>semi-annually</t>
        </r>
        <r>
          <rPr>
            <sz val="8"/>
            <color indexed="81"/>
            <rFont val="Tahoma"/>
          </rPr>
          <t xml:space="preserve"> so that the user does not mistakenly choose a combination of compound period and payment frequency that would result in negative amortization. For example, a so-called "simple interest mortgage" uses a daily compounding period, BUT the interest is accrued in a separate account to avoid negative amortization and that is not how this spreadsheet is set up (you would need to use our "Simple Interest Loan" calculator, instead).</t>
        </r>
      </text>
    </comment>
    <comment ref="K9" authorId="0">
      <text>
        <r>
          <rPr>
            <b/>
            <sz val="8"/>
            <color indexed="81"/>
            <rFont val="Tahoma"/>
          </rPr>
          <t>Periods Between Adjustments:</t>
        </r>
        <r>
          <rPr>
            <sz val="8"/>
            <color indexed="81"/>
            <rFont val="Tahoma"/>
          </rPr>
          <t xml:space="preserve">
The number of periods between each interest rate adjustment. The common adjustment period is 12 months, meaning that the rate will be adjusted once a year.</t>
        </r>
      </text>
    </comment>
    <comment ref="C10" authorId="0">
      <text>
        <r>
          <rPr>
            <b/>
            <sz val="8"/>
            <color indexed="81"/>
            <rFont val="Tahoma"/>
          </rPr>
          <t>Payment Frequency:</t>
        </r>
        <r>
          <rPr>
            <sz val="8"/>
            <color indexed="81"/>
            <rFont val="Tahoma"/>
          </rPr>
          <t xml:space="preserve">
This is used to determine the number of </t>
        </r>
        <r>
          <rPr>
            <b/>
            <sz val="8"/>
            <color indexed="81"/>
            <rFont val="Tahoma"/>
            <family val="2"/>
          </rPr>
          <t>payments per year</t>
        </r>
        <r>
          <rPr>
            <sz val="8"/>
            <color indexed="81"/>
            <rFont val="Tahoma"/>
          </rPr>
          <t xml:space="preserve">.
Monthly: 12 times per year
Semi-Monthly: 24 times per year (2 times per month)
Bi-Weekly: 26 times per year (once every two weeks)
Weekly: 52 times per year (once a week)
Acc (Accelerated) Bi-Weekly: 26 times per year, </t>
        </r>
        <r>
          <rPr>
            <sz val="8"/>
            <color indexed="81"/>
            <rFont val="Tahoma"/>
            <family val="2"/>
          </rPr>
          <t>including a predefined extra payment. An Accelerated Bi-Weekly payment is 1/2 the normal Monthly payment.</t>
        </r>
        <r>
          <rPr>
            <sz val="8"/>
            <color indexed="81"/>
            <rFont val="Tahoma"/>
          </rPr>
          <t xml:space="preserve">
Acc (Accelerated) Weekly: 52 times per yea</t>
        </r>
        <r>
          <rPr>
            <sz val="8"/>
            <color indexed="81"/>
            <rFont val="Tahoma"/>
            <family val="2"/>
          </rPr>
          <t xml:space="preserve">r, including a predefined extra payment. An Accelerated Weekly payment is </t>
        </r>
        <r>
          <rPr>
            <sz val="8"/>
            <color indexed="81"/>
            <rFont val="Tahoma"/>
          </rPr>
          <t xml:space="preserve">1/4 the normal Monthly payment.
</t>
        </r>
        <r>
          <rPr>
            <b/>
            <sz val="8"/>
            <color indexed="81"/>
            <rFont val="Tahoma"/>
            <family val="2"/>
          </rPr>
          <t>Accelerated Bi-Weekly / Weekly</t>
        </r>
        <r>
          <rPr>
            <sz val="8"/>
            <color indexed="81"/>
            <rFont val="Tahoma"/>
          </rPr>
          <t xml:space="preserve">: Typical accelerated bi-weekly payment plans are basically just a way of making extra payments convenient. The effect is that over the course of a year, your total </t>
        </r>
        <r>
          <rPr>
            <b/>
            <sz val="8"/>
            <color indexed="81"/>
            <rFont val="Tahoma"/>
            <family val="2"/>
          </rPr>
          <t>extra payments</t>
        </r>
        <r>
          <rPr>
            <sz val="8"/>
            <color indexed="81"/>
            <rFont val="Tahoma"/>
          </rPr>
          <t xml:space="preserve"> end up equaling one normal monthly payment.</t>
        </r>
      </text>
    </comment>
    <comment ref="K10" authorId="0">
      <text>
        <r>
          <rPr>
            <b/>
            <sz val="8"/>
            <color indexed="81"/>
            <rFont val="Tahoma"/>
          </rPr>
          <t>Estimated Adjustment:</t>
        </r>
        <r>
          <rPr>
            <sz val="8"/>
            <color indexed="81"/>
            <rFont val="Tahoma"/>
          </rPr>
          <t xml:space="preserve">
The amount that you think the interest rate will rise (positive) or fall (negative) each time it is adjusted. This amount is added to the interest rate at the beginning of each adjustment period.</t>
        </r>
      </text>
    </comment>
    <comment ref="C11" authorId="2">
      <text>
        <r>
          <rPr>
            <b/>
            <sz val="8"/>
            <color indexed="81"/>
            <rFont val="Tahoma"/>
          </rPr>
          <t>Payment:</t>
        </r>
        <r>
          <rPr>
            <sz val="8"/>
            <color indexed="81"/>
            <rFont val="Tahoma"/>
          </rPr>
          <t xml:space="preserve">
This is the regular </t>
        </r>
        <r>
          <rPr>
            <b/>
            <sz val="8"/>
            <color indexed="81"/>
            <rFont val="Tahoma"/>
            <family val="2"/>
          </rPr>
          <t>principal+interest</t>
        </r>
        <r>
          <rPr>
            <sz val="8"/>
            <color indexed="81"/>
            <rFont val="Tahoma"/>
          </rPr>
          <t xml:space="preserve"> payment due each pay period. For variable rate mortgages, it is the payment for the initial fixed-rate portion of the ARM. This </t>
        </r>
        <r>
          <rPr>
            <b/>
            <sz val="8"/>
            <color indexed="81"/>
            <rFont val="Tahoma"/>
            <family val="2"/>
          </rPr>
          <t>does not include extra payments</t>
        </r>
        <r>
          <rPr>
            <sz val="8"/>
            <color indexed="81"/>
            <rFont val="Tahoma"/>
          </rPr>
          <t>, unless the "Acc Bi-Weekly" or "Acc Weekly" option is chosen for the Payment Frequency. In that case, see the comments in the Payment Frequency and Extra Payment fields.</t>
        </r>
      </text>
    </comment>
    <comment ref="K11" authorId="0">
      <text>
        <r>
          <rPr>
            <b/>
            <sz val="8"/>
            <color indexed="81"/>
            <rFont val="Tahoma"/>
          </rPr>
          <t>Highest Monthly Payment:</t>
        </r>
        <r>
          <rPr>
            <sz val="8"/>
            <color indexed="81"/>
            <rFont val="Tahoma"/>
          </rPr>
          <t xml:space="preserve">
This field tells you what the highest monthly payment </t>
        </r>
        <r>
          <rPr>
            <b/>
            <i/>
            <sz val="8"/>
            <color indexed="81"/>
            <rFont val="Tahoma"/>
            <family val="2"/>
          </rPr>
          <t>not counting extra payments</t>
        </r>
        <r>
          <rPr>
            <sz val="8"/>
            <color indexed="81"/>
            <rFont val="Tahoma"/>
          </rPr>
          <t xml:space="preserve"> is over the course of the loan, based on the inputs you provided about how you expect the rate to change over time.</t>
        </r>
      </text>
    </comment>
    <comment ref="C14" authorId="0">
      <text>
        <r>
          <rPr>
            <b/>
            <sz val="8"/>
            <color indexed="81"/>
            <rFont val="Tahoma"/>
            <family val="2"/>
          </rPr>
          <t>Extra Payment</t>
        </r>
        <r>
          <rPr>
            <sz val="8"/>
            <color indexed="81"/>
            <rFont val="Tahoma"/>
          </rPr>
          <t xml:space="preserve">:
To make regularly scheduled prepayments on the principal, enter the value in this field, and the payment interval in the next field.
</t>
        </r>
        <r>
          <rPr>
            <b/>
            <sz val="8"/>
            <color indexed="81"/>
            <rFont val="Tahoma"/>
            <family val="2"/>
          </rPr>
          <t>Accelerated Bi-Weekly Payments</t>
        </r>
        <r>
          <rPr>
            <sz val="8"/>
            <color indexed="81"/>
            <rFont val="Tahoma"/>
          </rPr>
          <t>: Typical bi-weekly payment plans are basically just ways of making extra payments convenient. The amount paid is usually one half of the normal monthly payment. If you choose the "Acc Bi-Weekly" option from the Payment Frequency field, then this calculation is done for you. You can also estimate the effect of accelerated bi-weekly payments by setting the Payment Frequency to Monthly, choosing an Extra Payment Interval period of 1, and making the Extra Payment amount equal to the Payment/12.</t>
        </r>
      </text>
    </comment>
    <comment ref="C15" authorId="0">
      <text>
        <r>
          <rPr>
            <b/>
            <sz val="8"/>
            <color indexed="81"/>
            <rFont val="Tahoma"/>
          </rPr>
          <t>Payment Interval:</t>
        </r>
        <r>
          <rPr>
            <sz val="8"/>
            <color indexed="81"/>
            <rFont val="Tahoma"/>
          </rPr>
          <t xml:space="preserve">
Specifies that the Extra Payment amount will be made every </t>
        </r>
        <r>
          <rPr>
            <i/>
            <sz val="8"/>
            <color indexed="81"/>
            <rFont val="Tahoma"/>
            <family val="2"/>
          </rPr>
          <t>N</t>
        </r>
        <r>
          <rPr>
            <sz val="8"/>
            <color indexed="81"/>
            <rFont val="Tahoma"/>
          </rPr>
          <t xml:space="preserve"> payments. For example, if the Payment Frequency is Monthly, enter 1 to make the extra payment every month, or 2 to make the extra payment every 2 months, or 12 to make the extra payment at the end of each year, etc.
</t>
        </r>
      </text>
    </comment>
    <comment ref="C16" authorId="0">
      <text>
        <r>
          <rPr>
            <b/>
            <sz val="8"/>
            <color indexed="81"/>
            <rFont val="Tahoma"/>
          </rPr>
          <t>Extra Annual Payment:</t>
        </r>
        <r>
          <rPr>
            <sz val="8"/>
            <color indexed="81"/>
            <rFont val="Tahoma"/>
          </rPr>
          <t xml:space="preserve">
In addition to the Extra Payment above, you can specify an Extra Annual Payment, and choose when to start making extra annual payments by entering the Starting Payment Number.</t>
        </r>
      </text>
    </comment>
    <comment ref="G16" authorId="0">
      <text>
        <r>
          <rPr>
            <b/>
            <sz val="8"/>
            <color indexed="81"/>
            <rFont val="Tahoma"/>
          </rPr>
          <t>Total Payments:</t>
        </r>
        <r>
          <rPr>
            <sz val="8"/>
            <color indexed="81"/>
            <rFont val="Tahoma"/>
          </rPr>
          <t xml:space="preserve">
If you don't make any extra payments, this will be the total amount, including interest, paid over the life of the loan (the full amortization period).</t>
        </r>
      </text>
    </comment>
    <comment ref="C17" authorId="0">
      <text>
        <r>
          <rPr>
            <b/>
            <sz val="8"/>
            <color indexed="81"/>
            <rFont val="Tahoma"/>
          </rPr>
          <t>Starting Payment # for Extra Annual Payment:</t>
        </r>
        <r>
          <rPr>
            <sz val="8"/>
            <color indexed="81"/>
            <rFont val="Tahoma"/>
          </rPr>
          <t xml:space="preserve">
Let's you specify when you want to start making your extra annual payment. For example, if you are paying monthly it might be the month after you file your tax return or when you get your annual bonus (depending on your company's fiscal year).</t>
        </r>
      </text>
    </comment>
    <comment ref="G17" authorId="0">
      <text>
        <r>
          <rPr>
            <b/>
            <sz val="8"/>
            <color indexed="81"/>
            <rFont val="Tahoma"/>
          </rPr>
          <t>Total Interest:</t>
        </r>
        <r>
          <rPr>
            <sz val="8"/>
            <color indexed="81"/>
            <rFont val="Tahoma"/>
          </rPr>
          <t xml:space="preserve">
If you don't make any extra payments, this will be the total amount of interest paid over the life of the loan (the full amortization period). This amount is used to calculate the "Interest Savings".</t>
        </r>
      </text>
    </comment>
    <comment ref="C18" authorId="0">
      <text>
        <r>
          <rPr>
            <b/>
            <sz val="8"/>
            <color indexed="81"/>
            <rFont val="Tahoma"/>
          </rPr>
          <t>Total Extra Payments:</t>
        </r>
        <r>
          <rPr>
            <sz val="8"/>
            <color indexed="81"/>
            <rFont val="Tahoma"/>
          </rPr>
          <t xml:space="preserve">
This is sum of the Extra Payments and the Additional Payments columns.</t>
        </r>
      </text>
    </comment>
    <comment ref="C21" authorId="0">
      <text>
        <r>
          <rPr>
            <b/>
            <sz val="8"/>
            <color indexed="81"/>
            <rFont val="Tahoma"/>
          </rPr>
          <t>Total Payments:</t>
        </r>
        <r>
          <rPr>
            <sz val="8"/>
            <color indexed="81"/>
            <rFont val="Tahoma"/>
          </rPr>
          <t xml:space="preserve">
The total amount paid over the course of the loan, including both interest and principal.</t>
        </r>
      </text>
    </comment>
    <comment ref="C22" authorId="0">
      <text>
        <r>
          <rPr>
            <b/>
            <sz val="8"/>
            <color indexed="81"/>
            <rFont val="Tahoma"/>
          </rPr>
          <t>Total Interest:</t>
        </r>
        <r>
          <rPr>
            <sz val="8"/>
            <color indexed="81"/>
            <rFont val="Tahoma"/>
          </rPr>
          <t xml:space="preserve">
The total amount of interest paid over the course of the loan.</t>
        </r>
      </text>
    </comment>
    <comment ref="K22" authorId="0">
      <text>
        <r>
          <rPr>
            <b/>
            <sz val="8"/>
            <color indexed="81"/>
            <rFont val="Tahoma"/>
          </rPr>
          <t>Tax Bracket:</t>
        </r>
        <r>
          <rPr>
            <sz val="8"/>
            <color indexed="81"/>
            <rFont val="Tahoma"/>
          </rPr>
          <t xml:space="preserve">
In some cases, the interest paid on a mortgage is tax deductible. If it is NOT, enter a 0% in the tax bracket to represent no tax returned.</t>
        </r>
      </text>
    </comment>
    <comment ref="C23" authorId="0">
      <text>
        <r>
          <rPr>
            <b/>
            <sz val="8"/>
            <color indexed="81"/>
            <rFont val="Tahoma"/>
          </rPr>
          <t>Years Until Paid Off:</t>
        </r>
        <r>
          <rPr>
            <sz val="8"/>
            <color indexed="81"/>
            <rFont val="Tahoma"/>
          </rPr>
          <t xml:space="preserve">
If you elect to make extra payments, you may be able to pay off your loan early.
</t>
        </r>
        <r>
          <rPr>
            <b/>
            <sz val="8"/>
            <color indexed="81"/>
            <rFont val="Tahoma"/>
            <family val="2"/>
          </rPr>
          <t>Important</t>
        </r>
        <r>
          <rPr>
            <sz val="8"/>
            <color indexed="81"/>
            <rFont val="Tahoma"/>
          </rPr>
          <t xml:space="preserve">: For </t>
        </r>
        <r>
          <rPr>
            <b/>
            <sz val="8"/>
            <color indexed="81"/>
            <rFont val="Tahoma"/>
            <family val="2"/>
          </rPr>
          <t xml:space="preserve">variable rate </t>
        </r>
        <r>
          <rPr>
            <sz val="8"/>
            <color indexed="81"/>
            <rFont val="Tahoma"/>
          </rPr>
          <t>mortgages, the monthly payment is adjusted whenever the rate changes! So, even if you make extra payments, you may not end up paying your loan off early.</t>
        </r>
      </text>
    </comment>
    <comment ref="K23" authorId="0">
      <text>
        <r>
          <rPr>
            <b/>
            <sz val="8"/>
            <color indexed="81"/>
            <rFont val="Tahoma"/>
          </rPr>
          <t>Effective Annual Interest Rate:</t>
        </r>
        <r>
          <rPr>
            <sz val="8"/>
            <color indexed="81"/>
            <rFont val="Tahoma"/>
          </rPr>
          <t xml:space="preserve">
</t>
        </r>
        <r>
          <rPr>
            <b/>
            <sz val="8"/>
            <color indexed="81"/>
            <rFont val="Tahoma"/>
            <family val="2"/>
          </rPr>
          <t xml:space="preserve">Only applies to fixed-rate mortgages </t>
        </r>
        <r>
          <rPr>
            <sz val="8"/>
            <color indexed="81"/>
            <rFont val="Tahoma"/>
            <family val="2"/>
          </rPr>
          <t>(or the starting interest rate on an adjustable rate mortgage). I</t>
        </r>
        <r>
          <rPr>
            <sz val="8"/>
            <color indexed="81"/>
            <rFont val="Tahoma"/>
          </rPr>
          <t>f you can deduct the interest paid on your home mortgage from your taxes, then one way to look at this benefit is by calculating the "</t>
        </r>
        <r>
          <rPr>
            <sz val="8"/>
            <color indexed="81"/>
            <rFont val="Tahoma"/>
            <family val="2"/>
          </rPr>
          <t>effective annual interest rate</t>
        </r>
        <r>
          <rPr>
            <sz val="8"/>
            <color indexed="81"/>
            <rFont val="Tahoma"/>
          </rPr>
          <t>". Note that you still must pay the normal amount of interest, but when making comparisons to other loans and investments, you should consider the tax deduction if it applies.</t>
        </r>
      </text>
    </comment>
    <comment ref="K24" authorId="0">
      <text>
        <r>
          <rPr>
            <b/>
            <sz val="8"/>
            <color indexed="81"/>
            <rFont val="Tahoma"/>
          </rPr>
          <t>Total Returned:</t>
        </r>
        <r>
          <rPr>
            <sz val="8"/>
            <color indexed="81"/>
            <rFont val="Tahoma"/>
          </rPr>
          <t xml:space="preserve">
The total amount of tax returned due to the home mortgage interest deduction. Note that the amount indicated in the Tax Returned column is NOT actually returned that month.</t>
        </r>
        <r>
          <rPr>
            <b/>
            <sz val="8"/>
            <color indexed="81"/>
            <rFont val="Tahoma"/>
            <family val="2"/>
          </rPr>
          <t xml:space="preserve"> You must wait for your yearly tax return to see the benefit.</t>
        </r>
      </text>
    </comment>
    <comment ref="C25" authorId="1">
      <text>
        <r>
          <rPr>
            <b/>
            <sz val="8"/>
            <color indexed="81"/>
            <rFont val="Tahoma"/>
            <family val="2"/>
          </rPr>
          <t>Interest Savings</t>
        </r>
        <r>
          <rPr>
            <sz val="8"/>
            <color indexed="81"/>
            <rFont val="Tahoma"/>
          </rPr>
          <t xml:space="preserve">
The reduced interest associated with making extra payments or "prepayments". When you make extra payments on the principal, then you pay less interest in the long run.
</t>
        </r>
        <r>
          <rPr>
            <b/>
            <sz val="8"/>
            <color indexed="81"/>
            <rFont val="Tahoma"/>
            <family val="2"/>
          </rPr>
          <t>This calculation does NOT include any tax deductions.</t>
        </r>
      </text>
    </comment>
    <comment ref="A29" authorId="0">
      <text>
        <r>
          <rPr>
            <b/>
            <sz val="8"/>
            <color indexed="81"/>
            <rFont val="Tahoma"/>
          </rPr>
          <t>Payment Number</t>
        </r>
        <r>
          <rPr>
            <sz val="8"/>
            <color indexed="81"/>
            <rFont val="Tahoma"/>
          </rPr>
          <t xml:space="preserve">
</t>
        </r>
      </text>
    </comment>
    <comment ref="B29" authorId="0">
      <text>
        <r>
          <rPr>
            <b/>
            <sz val="8"/>
            <color indexed="81"/>
            <rFont val="Tahoma"/>
          </rPr>
          <t>Payment Date:</t>
        </r>
        <r>
          <rPr>
            <sz val="8"/>
            <color indexed="81"/>
            <rFont val="Tahoma"/>
          </rPr>
          <t xml:space="preserve">
This calculator assumes that the payments are made at the END of each period.</t>
        </r>
      </text>
    </comment>
    <comment ref="C29" authorId="0">
      <text>
        <r>
          <rPr>
            <b/>
            <sz val="8"/>
            <color indexed="81"/>
            <rFont val="Tahoma"/>
          </rPr>
          <t>Current Annual Interest Rate:</t>
        </r>
        <r>
          <rPr>
            <sz val="8"/>
            <color indexed="81"/>
            <rFont val="Tahoma"/>
          </rPr>
          <t xml:space="preserve">
For a variable or adjustable-rate mortgages (ARM), this column indicates what the current annual interest rate is for each payment period.
</t>
        </r>
      </text>
    </comment>
    <comment ref="E29" authorId="0">
      <text>
        <r>
          <rPr>
            <b/>
            <sz val="8"/>
            <color indexed="81"/>
            <rFont val="Tahoma"/>
          </rPr>
          <t>Payment:</t>
        </r>
        <r>
          <rPr>
            <sz val="8"/>
            <color indexed="81"/>
            <rFont val="Tahoma"/>
          </rPr>
          <t xml:space="preserve">
The required payment that includes both interest and principal.</t>
        </r>
      </text>
    </comment>
    <comment ref="F29" authorId="1">
      <text>
        <r>
          <rPr>
            <b/>
            <sz val="8"/>
            <color indexed="81"/>
            <rFont val="Tahoma"/>
            <family val="2"/>
          </rPr>
          <t>Extra Payments (Prepayments)</t>
        </r>
        <r>
          <rPr>
            <sz val="8"/>
            <color indexed="81"/>
            <rFont val="Tahoma"/>
          </rPr>
          <t xml:space="preserve">
(Assumes no penalties for making prepayments on the principal)
The amounts in the "Extra Payments" column are based on the inputs chosen in the "Extra Payments" section above. To manually enter extra payments, use the Additional Payment column.
The complication of the formula in this column comes from having to prevent overpaying on the last few payments. For example, if you normally make a sizable annual extra payment, the formula must make sure that your last annual payment isn't more than the balance due. If it is, then the extra payment is adjusted to bring the balance exactly to zero.</t>
        </r>
      </text>
    </comment>
    <comment ref="G29" authorId="1">
      <text>
        <r>
          <rPr>
            <b/>
            <sz val="8"/>
            <color indexed="81"/>
            <rFont val="Tahoma"/>
            <family val="2"/>
          </rPr>
          <t>Additional Principal Payment</t>
        </r>
        <r>
          <rPr>
            <sz val="8"/>
            <color indexed="81"/>
            <rFont val="Tahoma"/>
          </rPr>
          <t xml:space="preserve">
(Assumes no penalties for making prepayments on the principal)
This column gives you complete flexibility in making additional payments. Use the Extra Payments to schedule regular extra payments. The Additional Payment column is for the occasional lump sum or irregularly scheduled prepayments.
You can enter a negative value here if you want to cancel a regularly scheduled extra payment. If you enter a negative value and you end up not paying the interest due, then your balance will increase, resulting in negative amortization (paying interest on interest).</t>
        </r>
      </text>
    </comment>
    <comment ref="K29" authorId="0">
      <text>
        <r>
          <rPr>
            <b/>
            <sz val="8"/>
            <color indexed="81"/>
            <rFont val="Tahoma"/>
          </rPr>
          <t>Tax Returned:</t>
        </r>
        <r>
          <rPr>
            <sz val="8"/>
            <color indexed="81"/>
            <rFont val="Tahoma"/>
          </rPr>
          <t xml:space="preserve">
This column only applies if you can deduct the interest paid on your home mortgage from your taxes. This column calculates the amount of tax that will be returned based on your tax bracket and the amount of interest paid this month. Note that the amount indicated in the Tax Returned column is NOT actually returned that month. </t>
        </r>
        <r>
          <rPr>
            <b/>
            <sz val="8"/>
            <color indexed="81"/>
            <rFont val="Tahoma"/>
            <family val="2"/>
          </rPr>
          <t>You must wait for your yearly tax return to see the benefit.</t>
        </r>
        <r>
          <rPr>
            <sz val="8"/>
            <color indexed="81"/>
            <rFont val="Tahoma"/>
            <family val="2"/>
          </rPr>
          <t xml:space="preserve">
The tax deduction decreases as you pay down your loan and pay less interest.</t>
        </r>
      </text>
    </comment>
    <comment ref="L29" authorId="0">
      <text>
        <r>
          <rPr>
            <b/>
            <sz val="8"/>
            <color indexed="81"/>
            <rFont val="Tahoma"/>
          </rPr>
          <t>Cumulative Tax Returned</t>
        </r>
        <r>
          <rPr>
            <sz val="8"/>
            <color indexed="81"/>
            <rFont val="Tahoma"/>
            <family val="2"/>
          </rPr>
          <t xml:space="preserve">
A running total of the tax returned.</t>
        </r>
      </text>
    </comment>
  </commentList>
</comments>
</file>

<file path=xl/sharedStrings.xml><?xml version="1.0" encoding="utf-8"?>
<sst xmlns="http://schemas.openxmlformats.org/spreadsheetml/2006/main" count="72" uniqueCount="62">
  <si>
    <t>Home Mortgage Calculator</t>
  </si>
  <si>
    <t>© 2007 Vertex42 LLC</t>
  </si>
  <si>
    <t>http://www.vertex42.com/Calculators/home-mortgage-calculator.html</t>
  </si>
  <si>
    <t>Mortgage Information</t>
  </si>
  <si>
    <t>Fixed-Rate or ARM</t>
  </si>
  <si>
    <t>Loan Amount</t>
  </si>
  <si>
    <t>Balance at Year …</t>
  </si>
  <si>
    <t>Variable or Fixed Rate</t>
  </si>
  <si>
    <t>Fixed Rate</t>
  </si>
  <si>
    <t>Annual Interest Rate</t>
  </si>
  <si>
    <t>Date</t>
  </si>
  <si>
    <t>Years Rate Remains Fixed</t>
  </si>
  <si>
    <t>Interest Paid</t>
  </si>
  <si>
    <t>Interest Rate Cap</t>
  </si>
  <si>
    <t>First Payment Date</t>
  </si>
  <si>
    <t>Principal Paid</t>
  </si>
  <si>
    <t>Interest Rate Minimum</t>
  </si>
  <si>
    <t>Compound Period</t>
  </si>
  <si>
    <t>Monthly</t>
  </si>
  <si>
    <t>Outstanding Balance</t>
  </si>
  <si>
    <t>Periods Between Adjustments</t>
  </si>
  <si>
    <t>Payment Frequency</t>
  </si>
  <si>
    <t>Estimated Adjustment</t>
  </si>
  <si>
    <t>[42]</t>
  </si>
  <si>
    <t>Payment</t>
  </si>
  <si>
    <t>Highest Monthly Payment</t>
  </si>
  <si>
    <t>Extra Payments</t>
  </si>
  <si>
    <t>Extra Payment</t>
  </si>
  <si>
    <t>Payment Interval</t>
  </si>
  <si>
    <t>Totals Assuming No Extra Payments</t>
  </si>
  <si>
    <t>Extra Annual Payment</t>
  </si>
  <si>
    <t>Total Payments</t>
  </si>
  <si>
    <t>Total Interest</t>
  </si>
  <si>
    <t>Total Extra Payments</t>
  </si>
  <si>
    <t>Mortgage Summary</t>
  </si>
  <si>
    <t>Tax Deduction</t>
  </si>
  <si>
    <t xml:space="preserve">Tax Bracket </t>
  </si>
  <si>
    <t>Years Until Paid Off</t>
  </si>
  <si>
    <t xml:space="preserve">Effective Interest Rate </t>
  </si>
  <si>
    <t>Last Payment Date</t>
  </si>
  <si>
    <t xml:space="preserve">Total Tax Returned </t>
  </si>
  <si>
    <t>Interest Savings</t>
  </si>
  <si>
    <t>Payment Schedule</t>
  </si>
  <si>
    <t>No.</t>
  </si>
  <si>
    <t>Payment
Date</t>
  </si>
  <si>
    <t>Interest Rate</t>
  </si>
  <si>
    <t>Interest
Due</t>
  </si>
  <si>
    <t>Payment
Due</t>
  </si>
  <si>
    <t>Extra
Payments</t>
  </si>
  <si>
    <t>Additional Payment</t>
  </si>
  <si>
    <t>Principal
Paid</t>
  </si>
  <si>
    <t>Balance</t>
  </si>
  <si>
    <t>Year</t>
  </si>
  <si>
    <t>Tax Returned</t>
  </si>
  <si>
    <t>Cumulative Tax Returned</t>
  </si>
  <si>
    <t>Regular Payment Schedule (No Extra Payments)</t>
  </si>
  <si>
    <t>Rate</t>
  </si>
  <si>
    <t>Interest</t>
  </si>
  <si>
    <t>Principal</t>
  </si>
  <si>
    <r>
      <t xml:space="preserve">Balance </t>
    </r>
    <r>
      <rPr>
        <sz val="10"/>
        <color indexed="9"/>
        <rFont val="Arial"/>
        <family val="2"/>
      </rPr>
      <t>at a Specified Year</t>
    </r>
  </si>
  <si>
    <r>
      <t>Term Length</t>
    </r>
    <r>
      <rPr>
        <sz val="10"/>
        <rFont val="Tahoma"/>
        <family val="2"/>
      </rPr>
      <t xml:space="preserve"> (in Years)</t>
    </r>
  </si>
  <si>
    <t>Starting Payment #</t>
  </si>
</sst>
</file>

<file path=xl/styles.xml><?xml version="1.0" encoding="utf-8"?>
<styleSheet xmlns="http://schemas.openxmlformats.org/spreadsheetml/2006/main">
  <numFmts count="6">
    <numFmt numFmtId="6" formatCode="&quot;$&quot;#,##0_);[Red]\(&quot;$&quot;#,##0\)"/>
    <numFmt numFmtId="7" formatCode="&quot;$&quot;#,##0.00_);\(&quot;$&quot;#,##0.00\)"/>
    <numFmt numFmtId="8" formatCode="&quot;$&quot;#,##0.00_);[Red]\(&quot;$&quot;#,##0.00\)"/>
    <numFmt numFmtId="44" formatCode="_(&quot;$&quot;* #,##0.00_);_(&quot;$&quot;* \(#,##0.00\);_(&quot;$&quot;* &quot;-&quot;??_);_(@_)"/>
    <numFmt numFmtId="166" formatCode="_(&quot;$&quot;* #,##0_);_(&quot;$&quot;* \(#,##0\);_(&quot;$&quot;* &quot;-&quot;??_);_(@_)"/>
    <numFmt numFmtId="176" formatCode="0.000%"/>
  </numFmts>
  <fonts count="31">
    <font>
      <sz val="10"/>
      <name val="Tahoma"/>
      <family val="2"/>
    </font>
    <font>
      <sz val="10"/>
      <name val="Arial"/>
    </font>
    <font>
      <u/>
      <sz val="10"/>
      <color indexed="12"/>
      <name val="Tahoma"/>
      <family val="2"/>
    </font>
    <font>
      <sz val="8"/>
      <name val="Arial"/>
    </font>
    <font>
      <b/>
      <sz val="18"/>
      <name val="Arial"/>
      <family val="2"/>
    </font>
    <font>
      <sz val="6"/>
      <name val="Tahoma"/>
      <family val="2"/>
    </font>
    <font>
      <u/>
      <sz val="8"/>
      <color indexed="12"/>
      <name val="Tahoma"/>
      <family val="2"/>
    </font>
    <font>
      <sz val="8"/>
      <name val="Arial"/>
      <family val="2"/>
    </font>
    <font>
      <b/>
      <sz val="12"/>
      <color indexed="9"/>
      <name val="Arial"/>
      <family val="2"/>
    </font>
    <font>
      <b/>
      <sz val="10"/>
      <color indexed="9"/>
      <name val="Arial"/>
      <family val="2"/>
    </font>
    <font>
      <sz val="10"/>
      <color indexed="9"/>
      <name val="Arial"/>
      <family val="2"/>
    </font>
    <font>
      <sz val="12"/>
      <name val="Tahoma"/>
      <family val="2"/>
    </font>
    <font>
      <b/>
      <sz val="10"/>
      <name val="Tahoma"/>
      <family val="2"/>
    </font>
    <font>
      <sz val="8"/>
      <name val="Tahoma"/>
      <family val="2"/>
    </font>
    <font>
      <sz val="10"/>
      <name val="Tahoma"/>
      <family val="2"/>
    </font>
    <font>
      <sz val="10"/>
      <color indexed="55"/>
      <name val="Tahoma"/>
      <family val="2"/>
    </font>
    <font>
      <sz val="10"/>
      <color indexed="47"/>
      <name val="Tahoma"/>
      <family val="2"/>
    </font>
    <font>
      <b/>
      <sz val="12"/>
      <name val="Tahoma"/>
      <family val="2"/>
    </font>
    <font>
      <b/>
      <sz val="10"/>
      <color indexed="10"/>
      <name val="Tahoma"/>
      <family val="2"/>
    </font>
    <font>
      <i/>
      <sz val="10"/>
      <name val="Tahoma"/>
      <family val="2"/>
    </font>
    <font>
      <b/>
      <sz val="14"/>
      <name val="Tahoma"/>
      <family val="2"/>
    </font>
    <font>
      <sz val="10"/>
      <color indexed="9"/>
      <name val="Tahoma"/>
      <family val="2"/>
    </font>
    <font>
      <b/>
      <sz val="8"/>
      <name val="Tahoma"/>
      <family val="2"/>
    </font>
    <font>
      <b/>
      <sz val="8"/>
      <color indexed="81"/>
      <name val="Tahoma"/>
      <family val="2"/>
    </font>
    <font>
      <sz val="8"/>
      <color indexed="81"/>
      <name val="Tahoma"/>
    </font>
    <font>
      <sz val="8"/>
      <color indexed="81"/>
      <name val="Tahoma"/>
      <family val="2"/>
    </font>
    <font>
      <b/>
      <sz val="8"/>
      <color indexed="81"/>
      <name val="Tahoma"/>
    </font>
    <font>
      <i/>
      <sz val="8"/>
      <color indexed="81"/>
      <name val="Tahoma"/>
      <family val="2"/>
    </font>
    <font>
      <b/>
      <i/>
      <sz val="8"/>
      <color indexed="81"/>
      <name val="Tahoma"/>
      <family val="2"/>
    </font>
    <font>
      <b/>
      <u/>
      <sz val="8"/>
      <color indexed="81"/>
      <name val="Tahoma"/>
      <family val="2"/>
    </font>
    <font>
      <b/>
      <sz val="8"/>
      <color indexed="10"/>
      <name val="Tahoma"/>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53"/>
        <bgColor indexed="64"/>
      </patternFill>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43"/>
        <bgColor indexed="64"/>
      </patternFill>
    </fill>
  </fills>
  <borders count="5">
    <border>
      <left/>
      <right/>
      <top/>
      <bottom/>
      <diagonal/>
    </border>
    <border>
      <left/>
      <right/>
      <top/>
      <bottom style="medium">
        <color indexed="60"/>
      </bottom>
      <diagonal/>
    </border>
    <border>
      <left/>
      <right/>
      <top/>
      <bottom style="medium">
        <color indexed="52"/>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79">
    <xf numFmtId="0" fontId="0" fillId="0" borderId="0" xfId="0"/>
    <xf numFmtId="0" fontId="4" fillId="2" borderId="1" xfId="0" applyFont="1" applyFill="1" applyBorder="1" applyAlignment="1" applyProtection="1">
      <alignment horizontal="left" vertical="center"/>
    </xf>
    <xf numFmtId="0" fontId="0" fillId="2" borderId="1" xfId="0" applyFont="1" applyFill="1" applyBorder="1" applyProtection="1"/>
    <xf numFmtId="0" fontId="5" fillId="2" borderId="1" xfId="0" applyFont="1" applyFill="1" applyBorder="1" applyAlignment="1" applyProtection="1">
      <alignment horizontal="right" vertical="center" indent="1"/>
    </xf>
    <xf numFmtId="0" fontId="0" fillId="0" borderId="0" xfId="0" applyFont="1" applyProtection="1"/>
    <xf numFmtId="0" fontId="6" fillId="3" borderId="0" xfId="2" applyFont="1" applyFill="1" applyAlignment="1" applyProtection="1">
      <alignment horizontal="left"/>
    </xf>
    <xf numFmtId="0" fontId="0" fillId="3" borderId="0" xfId="0" applyFont="1" applyFill="1" applyProtection="1"/>
    <xf numFmtId="0" fontId="0" fillId="2" borderId="0" xfId="0" applyFont="1" applyFill="1" applyProtection="1"/>
    <xf numFmtId="0" fontId="0" fillId="3" borderId="0" xfId="0" applyFill="1" applyProtection="1"/>
    <xf numFmtId="0" fontId="8" fillId="4" borderId="2" xfId="0" applyFont="1" applyFill="1" applyBorder="1" applyAlignment="1" applyProtection="1">
      <alignment horizontal="left" vertical="center" indent="1"/>
    </xf>
    <xf numFmtId="0" fontId="9" fillId="4" borderId="2" xfId="0" applyFont="1" applyFill="1" applyBorder="1" applyAlignment="1" applyProtection="1">
      <alignment horizontal="left" vertical="center" indent="1"/>
    </xf>
    <xf numFmtId="0" fontId="11" fillId="3" borderId="0" xfId="0" applyFont="1" applyFill="1" applyAlignment="1" applyProtection="1">
      <alignment horizontal="right" indent="1"/>
    </xf>
    <xf numFmtId="166" fontId="11" fillId="0" borderId="3" xfId="1" applyNumberFormat="1" applyFont="1" applyFill="1" applyBorder="1" applyAlignment="1" applyProtection="1">
      <alignment horizontal="right"/>
      <protection locked="0"/>
    </xf>
    <xf numFmtId="0" fontId="11" fillId="3" borderId="0" xfId="0" applyFont="1" applyFill="1" applyBorder="1" applyAlignment="1" applyProtection="1">
      <alignment horizontal="right" indent="1"/>
    </xf>
    <xf numFmtId="0" fontId="11" fillId="0" borderId="4" xfId="0" applyFont="1" applyFill="1" applyBorder="1" applyAlignment="1" applyProtection="1">
      <alignment horizontal="center"/>
      <protection locked="0"/>
    </xf>
    <xf numFmtId="0" fontId="12" fillId="3" borderId="0" xfId="0" applyFont="1" applyFill="1" applyAlignment="1" applyProtection="1">
      <alignment horizontal="right" indent="1"/>
    </xf>
    <xf numFmtId="14" fontId="13" fillId="0" borderId="4" xfId="0" applyNumberFormat="1" applyFont="1" applyFill="1" applyBorder="1" applyAlignment="1" applyProtection="1">
      <alignment horizontal="right" vertical="center" indent="1"/>
      <protection locked="0"/>
    </xf>
    <xf numFmtId="10" fontId="11" fillId="0" borderId="4" xfId="3" applyNumberFormat="1" applyFont="1" applyFill="1" applyBorder="1" applyAlignment="1" applyProtection="1">
      <alignment horizontal="right"/>
      <protection locked="0"/>
    </xf>
    <xf numFmtId="0" fontId="0" fillId="3" borderId="0" xfId="0" applyFill="1" applyAlignment="1" applyProtection="1">
      <alignment horizontal="right" indent="1"/>
    </xf>
    <xf numFmtId="14" fontId="14" fillId="2" borderId="4" xfId="1" applyNumberFormat="1" applyFont="1" applyFill="1" applyBorder="1" applyProtection="1"/>
    <xf numFmtId="0" fontId="14" fillId="3" borderId="0" xfId="0" applyFont="1" applyFill="1" applyAlignment="1" applyProtection="1">
      <alignment horizontal="right" indent="1"/>
    </xf>
    <xf numFmtId="0" fontId="15" fillId="2" borderId="4" xfId="3" applyNumberFormat="1" applyFont="1" applyFill="1" applyBorder="1" applyAlignment="1" applyProtection="1">
      <alignment horizontal="center"/>
      <protection locked="0"/>
    </xf>
    <xf numFmtId="0" fontId="11" fillId="0" borderId="4" xfId="0" applyFont="1" applyFill="1" applyBorder="1" applyAlignment="1" applyProtection="1">
      <alignment horizontal="right"/>
      <protection locked="0"/>
    </xf>
    <xf numFmtId="0" fontId="14" fillId="3" borderId="0" xfId="0" applyFont="1" applyFill="1" applyBorder="1" applyAlignment="1" applyProtection="1">
      <alignment horizontal="right" indent="1"/>
    </xf>
    <xf numFmtId="6" fontId="14" fillId="2" borderId="4" xfId="1" applyNumberFormat="1" applyFont="1" applyFill="1" applyBorder="1" applyProtection="1"/>
    <xf numFmtId="10" fontId="15" fillId="2" borderId="4" xfId="3" applyNumberFormat="1" applyFont="1" applyFill="1" applyBorder="1" applyAlignment="1" applyProtection="1">
      <alignment horizontal="center"/>
      <protection locked="0"/>
    </xf>
    <xf numFmtId="14" fontId="14" fillId="0" borderId="4" xfId="0" applyNumberFormat="1" applyFont="1" applyFill="1" applyBorder="1" applyAlignment="1" applyProtection="1">
      <alignment horizontal="right" indent="1"/>
      <protection locked="0"/>
    </xf>
    <xf numFmtId="14" fontId="13" fillId="5" borderId="4" xfId="0" applyNumberFormat="1" applyFont="1" applyFill="1" applyBorder="1" applyAlignment="1" applyProtection="1">
      <alignment horizontal="right" indent="1"/>
      <protection locked="0"/>
    </xf>
    <xf numFmtId="0" fontId="12" fillId="3" borderId="0" xfId="0" applyFont="1" applyFill="1" applyBorder="1" applyAlignment="1" applyProtection="1">
      <alignment horizontal="right" indent="1"/>
    </xf>
    <xf numFmtId="6" fontId="12" fillId="2" borderId="4" xfId="1" applyNumberFormat="1" applyFont="1" applyFill="1" applyBorder="1" applyProtection="1"/>
    <xf numFmtId="14" fontId="13" fillId="0" borderId="4" xfId="0" applyNumberFormat="1" applyFont="1" applyFill="1" applyBorder="1" applyAlignment="1" applyProtection="1">
      <alignment horizontal="right" indent="1"/>
      <protection locked="0"/>
    </xf>
    <xf numFmtId="0" fontId="16" fillId="3" borderId="0" xfId="0" applyFont="1" applyFill="1" applyProtection="1"/>
    <xf numFmtId="0" fontId="17" fillId="3" borderId="0" xfId="0" applyFont="1" applyFill="1" applyAlignment="1" applyProtection="1">
      <alignment horizontal="right" indent="1"/>
    </xf>
    <xf numFmtId="8" fontId="17" fillId="6" borderId="4" xfId="0" applyNumberFormat="1" applyFont="1" applyFill="1" applyBorder="1" applyProtection="1"/>
    <xf numFmtId="44" fontId="15" fillId="2" borderId="4" xfId="1" applyFont="1" applyFill="1" applyBorder="1" applyAlignment="1" applyProtection="1">
      <alignment horizontal="center"/>
    </xf>
    <xf numFmtId="0" fontId="18" fillId="3" borderId="0" xfId="0" applyFont="1" applyFill="1" applyAlignment="1" applyProtection="1">
      <alignment horizontal="center"/>
    </xf>
    <xf numFmtId="166" fontId="14" fillId="0" borderId="3" xfId="1" applyNumberFormat="1" applyFont="1" applyFill="1" applyBorder="1" applyProtection="1">
      <protection locked="0"/>
    </xf>
    <xf numFmtId="0" fontId="0" fillId="3" borderId="0" xfId="0" applyFill="1" applyAlignment="1" applyProtection="1">
      <alignment horizontal="right"/>
    </xf>
    <xf numFmtId="8" fontId="0" fillId="0" borderId="0" xfId="0" applyNumberFormat="1" applyFont="1" applyProtection="1"/>
    <xf numFmtId="0" fontId="0" fillId="0" borderId="4" xfId="0" applyFont="1" applyFill="1" applyBorder="1" applyProtection="1">
      <protection locked="0"/>
    </xf>
    <xf numFmtId="0" fontId="19" fillId="3" borderId="0" xfId="0" applyFont="1" applyFill="1" applyAlignment="1" applyProtection="1">
      <alignment horizontal="right"/>
    </xf>
    <xf numFmtId="6" fontId="14" fillId="2" borderId="4" xfId="1" applyNumberFormat="1" applyFont="1" applyFill="1" applyBorder="1" applyAlignment="1" applyProtection="1">
      <alignment vertical="center"/>
    </xf>
    <xf numFmtId="4" fontId="0" fillId="2" borderId="4" xfId="0" applyNumberFormat="1" applyFont="1" applyFill="1" applyBorder="1" applyAlignment="1" applyProtection="1">
      <alignment horizontal="center" vertical="center"/>
    </xf>
    <xf numFmtId="44" fontId="14" fillId="2" borderId="3" xfId="1" applyNumberFormat="1" applyFont="1" applyFill="1" applyBorder="1" applyAlignment="1" applyProtection="1">
      <alignment vertical="center"/>
    </xf>
    <xf numFmtId="44" fontId="14" fillId="2" borderId="4" xfId="1" applyNumberFormat="1" applyFont="1" applyFill="1" applyBorder="1" applyAlignment="1" applyProtection="1">
      <alignment vertical="center"/>
    </xf>
    <xf numFmtId="0" fontId="14" fillId="3" borderId="0" xfId="0" applyFont="1" applyFill="1" applyProtection="1"/>
    <xf numFmtId="176" fontId="14" fillId="3" borderId="0" xfId="3" applyNumberFormat="1" applyFont="1" applyFill="1" applyAlignment="1" applyProtection="1">
      <alignment horizontal="right"/>
    </xf>
    <xf numFmtId="10" fontId="14" fillId="0" borderId="4" xfId="3" applyNumberFormat="1" applyFont="1" applyFill="1" applyBorder="1" applyAlignment="1" applyProtection="1">
      <alignment vertical="center"/>
      <protection locked="0"/>
    </xf>
    <xf numFmtId="0" fontId="0" fillId="2" borderId="4" xfId="0" applyFont="1" applyFill="1" applyBorder="1" applyAlignment="1" applyProtection="1">
      <alignment horizontal="center" vertical="center"/>
    </xf>
    <xf numFmtId="176" fontId="14" fillId="2" borderId="4" xfId="3" applyNumberFormat="1" applyFont="1" applyFill="1" applyBorder="1" applyAlignment="1" applyProtection="1">
      <alignment vertical="center"/>
    </xf>
    <xf numFmtId="14" fontId="0" fillId="2" borderId="4" xfId="0" applyNumberFormat="1" applyFont="1" applyFill="1" applyBorder="1" applyAlignment="1" applyProtection="1">
      <alignment horizontal="center" vertical="center"/>
    </xf>
    <xf numFmtId="0" fontId="12" fillId="3" borderId="0" xfId="0" applyFont="1" applyFill="1" applyAlignment="1" applyProtection="1">
      <alignment horizontal="right"/>
    </xf>
    <xf numFmtId="6" fontId="12" fillId="2" borderId="4" xfId="1" applyNumberFormat="1" applyFont="1" applyFill="1" applyBorder="1" applyAlignment="1" applyProtection="1">
      <alignment vertical="center"/>
    </xf>
    <xf numFmtId="6" fontId="17" fillId="6" borderId="4" xfId="0" applyNumberFormat="1" applyFont="1" applyFill="1" applyBorder="1" applyAlignment="1" applyProtection="1">
      <alignment horizontal="right" vertical="center"/>
    </xf>
    <xf numFmtId="0" fontId="0" fillId="0" borderId="0" xfId="0" applyFont="1" applyFill="1" applyProtection="1"/>
    <xf numFmtId="0" fontId="20" fillId="0" borderId="0" xfId="0" applyFont="1" applyFill="1" applyProtection="1"/>
    <xf numFmtId="0" fontId="21" fillId="0" borderId="0" xfId="0" applyFont="1" applyProtection="1"/>
    <xf numFmtId="0" fontId="12" fillId="7" borderId="1" xfId="0" applyFont="1" applyFill="1" applyBorder="1" applyAlignment="1" applyProtection="1">
      <alignment horizontal="center"/>
    </xf>
    <xf numFmtId="0" fontId="12" fillId="7" borderId="1" xfId="0" applyFont="1" applyFill="1" applyBorder="1" applyAlignment="1" applyProtection="1">
      <alignment horizontal="right" wrapText="1"/>
    </xf>
    <xf numFmtId="0" fontId="17" fillId="7" borderId="1" xfId="0" applyFont="1" applyFill="1" applyBorder="1" applyAlignment="1" applyProtection="1">
      <alignment horizontal="right" wrapText="1"/>
    </xf>
    <xf numFmtId="0" fontId="14" fillId="7" borderId="1" xfId="0" applyFont="1" applyFill="1" applyBorder="1" applyAlignment="1" applyProtection="1">
      <alignment horizontal="right" wrapText="1"/>
    </xf>
    <xf numFmtId="0" fontId="13" fillId="3" borderId="0" xfId="0" applyFont="1" applyFill="1" applyAlignment="1" applyProtection="1">
      <alignment horizontal="center"/>
    </xf>
    <xf numFmtId="14" fontId="7" fillId="3" borderId="0" xfId="0" applyNumberFormat="1" applyFont="1" applyFill="1" applyAlignment="1" applyProtection="1">
      <alignment horizontal="right"/>
    </xf>
    <xf numFmtId="166" fontId="13" fillId="3" borderId="0" xfId="0" applyNumberFormat="1" applyFont="1" applyFill="1" applyAlignment="1" applyProtection="1">
      <alignment horizontal="center"/>
    </xf>
    <xf numFmtId="7" fontId="13" fillId="3" borderId="0" xfId="0" applyNumberFormat="1" applyFont="1" applyFill="1" applyProtection="1"/>
    <xf numFmtId="0" fontId="13" fillId="0" borderId="0" xfId="0" applyNumberFormat="1" applyFont="1" applyBorder="1" applyAlignment="1" applyProtection="1">
      <alignment horizontal="center"/>
    </xf>
    <xf numFmtId="14" fontId="3" fillId="0" borderId="0" xfId="0" applyNumberFormat="1" applyFont="1" applyBorder="1" applyAlignment="1" applyProtection="1">
      <alignment horizontal="right"/>
    </xf>
    <xf numFmtId="176" fontId="13" fillId="0" borderId="0" xfId="3" applyNumberFormat="1" applyFont="1" applyBorder="1" applyAlignment="1" applyProtection="1">
      <alignment horizontal="right"/>
    </xf>
    <xf numFmtId="4" fontId="13" fillId="0" borderId="0" xfId="0" applyNumberFormat="1" applyFont="1" applyBorder="1" applyAlignment="1" applyProtection="1">
      <alignment horizontal="right"/>
    </xf>
    <xf numFmtId="4" fontId="13" fillId="8" borderId="0" xfId="0" applyNumberFormat="1" applyFont="1" applyFill="1" applyBorder="1" applyAlignment="1" applyProtection="1">
      <alignment horizontal="right"/>
      <protection locked="0"/>
    </xf>
    <xf numFmtId="3" fontId="22" fillId="0" borderId="0" xfId="0" applyNumberFormat="1" applyFont="1" applyBorder="1" applyAlignment="1" applyProtection="1">
      <alignment horizontal="center"/>
    </xf>
    <xf numFmtId="2" fontId="0" fillId="0" borderId="0" xfId="0" applyNumberFormat="1" applyFont="1" applyProtection="1"/>
    <xf numFmtId="0" fontId="11" fillId="0" borderId="0" xfId="0" applyFont="1"/>
    <xf numFmtId="0" fontId="13" fillId="0" borderId="0" xfId="0" applyFont="1" applyAlignment="1" applyProtection="1">
      <alignment horizontal="center"/>
    </xf>
    <xf numFmtId="14" fontId="3" fillId="0" borderId="0" xfId="0" applyNumberFormat="1" applyFont="1" applyAlignment="1" applyProtection="1">
      <alignment horizontal="right"/>
    </xf>
    <xf numFmtId="176" fontId="13" fillId="0" borderId="0" xfId="3" applyNumberFormat="1" applyFont="1" applyProtection="1"/>
    <xf numFmtId="4" fontId="13" fillId="0" borderId="0" xfId="0" applyNumberFormat="1" applyFont="1" applyAlignment="1" applyProtection="1">
      <alignment horizontal="right"/>
    </xf>
    <xf numFmtId="4" fontId="13" fillId="2" borderId="0" xfId="0" applyNumberFormat="1" applyFont="1" applyFill="1" applyProtection="1"/>
    <xf numFmtId="0" fontId="7" fillId="3" borderId="0" xfId="0" applyFont="1" applyFill="1" applyBorder="1" applyAlignment="1">
      <alignment horizontal="right"/>
    </xf>
  </cellXfs>
  <cellStyles count="4">
    <cellStyle name="Currency" xfId="1" builtinId="4"/>
    <cellStyle name="Hyperlink" xfId="2" builtinId="8"/>
    <cellStyle name="Normal" xfId="0" builtinId="0"/>
    <cellStyle name="Percent" xfId="3" builtinId="5"/>
  </cellStyles>
  <dxfs count="6">
    <dxf>
      <font>
        <b/>
        <i val="0"/>
        <condense val="0"/>
        <extend val="0"/>
        <color indexed="56"/>
      </font>
      <fill>
        <patternFill>
          <bgColor indexed="46"/>
        </patternFill>
      </fill>
    </dxf>
    <dxf>
      <border>
        <bottom style="thin">
          <color indexed="23"/>
        </bottom>
      </border>
    </dxf>
    <dxf>
      <border>
        <left/>
        <right/>
        <top/>
        <bottom style="thin">
          <color indexed="23"/>
        </bottom>
      </border>
    </dxf>
    <dxf>
      <font>
        <condense val="0"/>
        <extend val="0"/>
        <color auto="1"/>
      </font>
    </dxf>
    <dxf>
      <font>
        <condense val="0"/>
        <extend val="0"/>
        <color auto="1"/>
      </font>
      <fill>
        <patternFill patternType="none">
          <bgColor indexed="65"/>
        </patternFill>
      </fill>
    </dxf>
    <dxf>
      <font>
        <condense val="0"/>
        <extend val="0"/>
        <color indexed="55"/>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731145456396125"/>
          <c:y val="6.4638783269961975E-2"/>
          <c:w val="0.76737273321364774"/>
          <c:h val="0.74524714828897343"/>
        </c:manualLayout>
      </c:layout>
      <c:lineChart>
        <c:grouping val="standard"/>
        <c:ser>
          <c:idx val="1"/>
          <c:order val="0"/>
          <c:tx>
            <c:v>No Extra Payments</c:v>
          </c:tx>
          <c:spPr>
            <a:ln w="12700">
              <a:solidFill>
                <a:srgbClr val="FF00FF"/>
              </a:solidFill>
              <a:prstDash val="solid"/>
            </a:ln>
          </c:spPr>
          <c:marker>
            <c:symbol val="none"/>
          </c:marker>
          <c:cat>
            <c:numRef>
              <c:f>[0]!chart_date_noextra</c:f>
              <c:numCache>
                <c:formatCode>m/d/yyyy</c:formatCode>
                <c:ptCount val="180"/>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numCache>
            </c:numRef>
          </c:cat>
          <c:val>
            <c:numRef>
              <c:f>[0]!chart_balance_noextra</c:f>
              <c:numCache>
                <c:formatCode>#,##0.00</c:formatCode>
                <c:ptCount val="180"/>
                <c:pt idx="0">
                  <c:v>149461.87</c:v>
                </c:pt>
                <c:pt idx="1">
                  <c:v>148921.26999999999</c:v>
                </c:pt>
                <c:pt idx="2">
                  <c:v>148378.19999999998</c:v>
                </c:pt>
                <c:pt idx="3">
                  <c:v>147832.63999999998</c:v>
                </c:pt>
                <c:pt idx="4">
                  <c:v>147284.57999999999</c:v>
                </c:pt>
                <c:pt idx="5">
                  <c:v>146734</c:v>
                </c:pt>
                <c:pt idx="6">
                  <c:v>146180.9</c:v>
                </c:pt>
                <c:pt idx="7">
                  <c:v>145625.26999999999</c:v>
                </c:pt>
                <c:pt idx="8">
                  <c:v>145067.09</c:v>
                </c:pt>
                <c:pt idx="9">
                  <c:v>144506.35</c:v>
                </c:pt>
                <c:pt idx="10">
                  <c:v>143943.04000000001</c:v>
                </c:pt>
                <c:pt idx="11">
                  <c:v>143377.15</c:v>
                </c:pt>
                <c:pt idx="12">
                  <c:v>142808.66999999998</c:v>
                </c:pt>
                <c:pt idx="13">
                  <c:v>142237.57999999999</c:v>
                </c:pt>
                <c:pt idx="14">
                  <c:v>141663.87</c:v>
                </c:pt>
                <c:pt idx="15">
                  <c:v>141087.53</c:v>
                </c:pt>
                <c:pt idx="16">
                  <c:v>140508.54999999999</c:v>
                </c:pt>
                <c:pt idx="17">
                  <c:v>139926.91999999998</c:v>
                </c:pt>
                <c:pt idx="18">
                  <c:v>139342.62</c:v>
                </c:pt>
                <c:pt idx="19">
                  <c:v>138755.63999999998</c:v>
                </c:pt>
                <c:pt idx="20">
                  <c:v>138165.96999999997</c:v>
                </c:pt>
                <c:pt idx="21">
                  <c:v>137573.59999999998</c:v>
                </c:pt>
                <c:pt idx="22">
                  <c:v>136978.51999999999</c:v>
                </c:pt>
                <c:pt idx="23">
                  <c:v>136380.71</c:v>
                </c:pt>
                <c:pt idx="24">
                  <c:v>135780.16</c:v>
                </c:pt>
                <c:pt idx="25">
                  <c:v>135176.86000000002</c:v>
                </c:pt>
                <c:pt idx="26">
                  <c:v>134570.79</c:v>
                </c:pt>
                <c:pt idx="27">
                  <c:v>133961.94</c:v>
                </c:pt>
                <c:pt idx="28">
                  <c:v>133350.29999999999</c:v>
                </c:pt>
                <c:pt idx="29">
                  <c:v>132735.85999999999</c:v>
                </c:pt>
                <c:pt idx="30">
                  <c:v>132118.59999999998</c:v>
                </c:pt>
                <c:pt idx="31">
                  <c:v>131498.50999999998</c:v>
                </c:pt>
                <c:pt idx="32">
                  <c:v>130875.57999999999</c:v>
                </c:pt>
                <c:pt idx="33">
                  <c:v>130249.79999999999</c:v>
                </c:pt>
                <c:pt idx="34">
                  <c:v>129621.15</c:v>
                </c:pt>
                <c:pt idx="35">
                  <c:v>128989.62</c:v>
                </c:pt>
                <c:pt idx="36">
                  <c:v>128355.19</c:v>
                </c:pt>
                <c:pt idx="37">
                  <c:v>127717.85</c:v>
                </c:pt>
                <c:pt idx="38">
                  <c:v>127077.59000000001</c:v>
                </c:pt>
                <c:pt idx="39">
                  <c:v>126434.40000000001</c:v>
                </c:pt>
                <c:pt idx="40">
                  <c:v>125788.26000000001</c:v>
                </c:pt>
                <c:pt idx="41">
                  <c:v>125139.16</c:v>
                </c:pt>
                <c:pt idx="42">
                  <c:v>124487.08</c:v>
                </c:pt>
                <c:pt idx="43">
                  <c:v>123832.02</c:v>
                </c:pt>
                <c:pt idx="44">
                  <c:v>123173.95</c:v>
                </c:pt>
                <c:pt idx="45">
                  <c:v>122512.87</c:v>
                </c:pt>
                <c:pt idx="46">
                  <c:v>121848.76</c:v>
                </c:pt>
                <c:pt idx="47">
                  <c:v>121181.59999999999</c:v>
                </c:pt>
                <c:pt idx="48">
                  <c:v>120511.38999999998</c:v>
                </c:pt>
                <c:pt idx="49">
                  <c:v>119838.09999999999</c:v>
                </c:pt>
                <c:pt idx="50">
                  <c:v>119161.73</c:v>
                </c:pt>
                <c:pt idx="51">
                  <c:v>118482.26</c:v>
                </c:pt>
                <c:pt idx="52">
                  <c:v>117799.67</c:v>
                </c:pt>
                <c:pt idx="53">
                  <c:v>117113.95999999999</c:v>
                </c:pt>
                <c:pt idx="54">
                  <c:v>116425.09999999999</c:v>
                </c:pt>
                <c:pt idx="55">
                  <c:v>115733.09</c:v>
                </c:pt>
                <c:pt idx="56">
                  <c:v>115037.9</c:v>
                </c:pt>
                <c:pt idx="57">
                  <c:v>114339.53</c:v>
                </c:pt>
                <c:pt idx="58">
                  <c:v>113637.95999999999</c:v>
                </c:pt>
                <c:pt idx="59">
                  <c:v>112933.17</c:v>
                </c:pt>
                <c:pt idx="60">
                  <c:v>112225.15</c:v>
                </c:pt>
                <c:pt idx="61">
                  <c:v>111513.89</c:v>
                </c:pt>
                <c:pt idx="62">
                  <c:v>110799.37</c:v>
                </c:pt>
                <c:pt idx="63">
                  <c:v>110081.56999999999</c:v>
                </c:pt>
                <c:pt idx="64">
                  <c:v>109360.48</c:v>
                </c:pt>
                <c:pt idx="65">
                  <c:v>108636.09</c:v>
                </c:pt>
                <c:pt idx="66">
                  <c:v>107908.37999999999</c:v>
                </c:pt>
                <c:pt idx="67">
                  <c:v>107177.32999999999</c:v>
                </c:pt>
                <c:pt idx="68">
                  <c:v>106442.93</c:v>
                </c:pt>
                <c:pt idx="69">
                  <c:v>105705.15999999999</c:v>
                </c:pt>
                <c:pt idx="70">
                  <c:v>104964.01</c:v>
                </c:pt>
                <c:pt idx="71">
                  <c:v>104219.47</c:v>
                </c:pt>
                <c:pt idx="72">
                  <c:v>103471.51</c:v>
                </c:pt>
                <c:pt idx="73">
                  <c:v>102720.12</c:v>
                </c:pt>
                <c:pt idx="74">
                  <c:v>101965.29</c:v>
                </c:pt>
                <c:pt idx="75">
                  <c:v>101207</c:v>
                </c:pt>
                <c:pt idx="76">
                  <c:v>100445.24</c:v>
                </c:pt>
                <c:pt idx="77">
                  <c:v>99679.98000000001</c:v>
                </c:pt>
                <c:pt idx="78">
                  <c:v>98911.220000000016</c:v>
                </c:pt>
                <c:pt idx="79">
                  <c:v>98138.930000000022</c:v>
                </c:pt>
                <c:pt idx="80">
                  <c:v>97363.10000000002</c:v>
                </c:pt>
                <c:pt idx="81">
                  <c:v>96583.720000000016</c:v>
                </c:pt>
                <c:pt idx="82">
                  <c:v>95800.770000000019</c:v>
                </c:pt>
                <c:pt idx="83">
                  <c:v>95014.230000000025</c:v>
                </c:pt>
                <c:pt idx="84">
                  <c:v>94224.080000000031</c:v>
                </c:pt>
                <c:pt idx="85">
                  <c:v>93430.310000000027</c:v>
                </c:pt>
                <c:pt idx="86">
                  <c:v>92632.900000000023</c:v>
                </c:pt>
                <c:pt idx="87">
                  <c:v>91831.840000000026</c:v>
                </c:pt>
                <c:pt idx="88">
                  <c:v>91027.11000000003</c:v>
                </c:pt>
                <c:pt idx="89">
                  <c:v>90218.690000000031</c:v>
                </c:pt>
                <c:pt idx="90">
                  <c:v>89406.560000000027</c:v>
                </c:pt>
                <c:pt idx="91">
                  <c:v>88590.710000000021</c:v>
                </c:pt>
                <c:pt idx="92">
                  <c:v>87771.120000000024</c:v>
                </c:pt>
                <c:pt idx="93">
                  <c:v>86947.770000000019</c:v>
                </c:pt>
                <c:pt idx="94">
                  <c:v>86120.650000000023</c:v>
                </c:pt>
                <c:pt idx="95">
                  <c:v>85289.74000000002</c:v>
                </c:pt>
                <c:pt idx="96">
                  <c:v>84455.020000000019</c:v>
                </c:pt>
                <c:pt idx="97">
                  <c:v>83616.480000000025</c:v>
                </c:pt>
                <c:pt idx="98">
                  <c:v>82774.090000000026</c:v>
                </c:pt>
                <c:pt idx="99">
                  <c:v>81927.840000000026</c:v>
                </c:pt>
                <c:pt idx="100">
                  <c:v>81077.710000000021</c:v>
                </c:pt>
                <c:pt idx="101">
                  <c:v>80223.690000000017</c:v>
                </c:pt>
                <c:pt idx="102">
                  <c:v>79365.750000000015</c:v>
                </c:pt>
                <c:pt idx="103">
                  <c:v>78503.880000000019</c:v>
                </c:pt>
                <c:pt idx="104">
                  <c:v>77638.060000000012</c:v>
                </c:pt>
                <c:pt idx="105">
                  <c:v>76768.270000000019</c:v>
                </c:pt>
                <c:pt idx="106">
                  <c:v>75894.49000000002</c:v>
                </c:pt>
                <c:pt idx="107">
                  <c:v>75016.710000000021</c:v>
                </c:pt>
                <c:pt idx="108">
                  <c:v>74134.910000000018</c:v>
                </c:pt>
                <c:pt idx="109">
                  <c:v>73249.070000000022</c:v>
                </c:pt>
                <c:pt idx="110">
                  <c:v>72359.160000000018</c:v>
                </c:pt>
                <c:pt idx="111">
                  <c:v>71465.180000000022</c:v>
                </c:pt>
                <c:pt idx="112">
                  <c:v>70567.10000000002</c:v>
                </c:pt>
                <c:pt idx="113">
                  <c:v>69664.900000000023</c:v>
                </c:pt>
                <c:pt idx="114">
                  <c:v>68758.570000000022</c:v>
                </c:pt>
                <c:pt idx="115">
                  <c:v>67848.080000000016</c:v>
                </c:pt>
                <c:pt idx="116">
                  <c:v>66933.420000000013</c:v>
                </c:pt>
                <c:pt idx="117">
                  <c:v>66014.570000000007</c:v>
                </c:pt>
                <c:pt idx="118">
                  <c:v>65091.510000000009</c:v>
                </c:pt>
                <c:pt idx="119">
                  <c:v>64164.220000000008</c:v>
                </c:pt>
                <c:pt idx="120">
                  <c:v>63232.680000000008</c:v>
                </c:pt>
                <c:pt idx="121">
                  <c:v>62296.87000000001</c:v>
                </c:pt>
                <c:pt idx="122">
                  <c:v>61356.770000000011</c:v>
                </c:pt>
                <c:pt idx="123">
                  <c:v>60412.360000000008</c:v>
                </c:pt>
                <c:pt idx="124">
                  <c:v>59463.62000000001</c:v>
                </c:pt>
                <c:pt idx="125">
                  <c:v>58510.530000000013</c:v>
                </c:pt>
                <c:pt idx="126">
                  <c:v>57553.070000000014</c:v>
                </c:pt>
                <c:pt idx="127">
                  <c:v>56591.220000000016</c:v>
                </c:pt>
                <c:pt idx="128">
                  <c:v>55624.970000000016</c:v>
                </c:pt>
                <c:pt idx="129">
                  <c:v>54654.290000000015</c:v>
                </c:pt>
                <c:pt idx="130">
                  <c:v>53679.160000000018</c:v>
                </c:pt>
                <c:pt idx="131">
                  <c:v>52699.560000000019</c:v>
                </c:pt>
                <c:pt idx="132">
                  <c:v>51715.470000000016</c:v>
                </c:pt>
                <c:pt idx="133">
                  <c:v>50726.870000000017</c:v>
                </c:pt>
                <c:pt idx="134">
                  <c:v>49733.74000000002</c:v>
                </c:pt>
                <c:pt idx="135">
                  <c:v>48736.060000000019</c:v>
                </c:pt>
                <c:pt idx="136">
                  <c:v>47733.800000000017</c:v>
                </c:pt>
                <c:pt idx="137">
                  <c:v>46726.950000000019</c:v>
                </c:pt>
                <c:pt idx="138">
                  <c:v>45715.49000000002</c:v>
                </c:pt>
                <c:pt idx="139">
                  <c:v>44699.390000000021</c:v>
                </c:pt>
                <c:pt idx="140">
                  <c:v>43678.630000000019</c:v>
                </c:pt>
                <c:pt idx="141">
                  <c:v>42653.190000000017</c:v>
                </c:pt>
                <c:pt idx="142">
                  <c:v>41623.050000000017</c:v>
                </c:pt>
                <c:pt idx="143">
                  <c:v>40588.190000000017</c:v>
                </c:pt>
                <c:pt idx="144">
                  <c:v>39548.590000000018</c:v>
                </c:pt>
                <c:pt idx="145">
                  <c:v>38504.220000000016</c:v>
                </c:pt>
                <c:pt idx="146">
                  <c:v>37455.070000000014</c:v>
                </c:pt>
                <c:pt idx="147">
                  <c:v>36401.110000000015</c:v>
                </c:pt>
                <c:pt idx="148">
                  <c:v>35342.320000000014</c:v>
                </c:pt>
                <c:pt idx="149">
                  <c:v>34278.680000000015</c:v>
                </c:pt>
                <c:pt idx="150">
                  <c:v>33210.160000000018</c:v>
                </c:pt>
                <c:pt idx="151">
                  <c:v>32136.74000000002</c:v>
                </c:pt>
                <c:pt idx="152">
                  <c:v>31058.40000000002</c:v>
                </c:pt>
                <c:pt idx="153">
                  <c:v>29975.120000000021</c:v>
                </c:pt>
                <c:pt idx="154">
                  <c:v>28886.880000000019</c:v>
                </c:pt>
                <c:pt idx="155">
                  <c:v>27793.65000000002</c:v>
                </c:pt>
                <c:pt idx="156">
                  <c:v>26695.410000000018</c:v>
                </c:pt>
                <c:pt idx="157">
                  <c:v>25592.130000000019</c:v>
                </c:pt>
                <c:pt idx="158">
                  <c:v>24483.800000000017</c:v>
                </c:pt>
                <c:pt idx="159">
                  <c:v>23370.390000000018</c:v>
                </c:pt>
                <c:pt idx="160">
                  <c:v>22251.870000000017</c:v>
                </c:pt>
                <c:pt idx="161">
                  <c:v>21128.230000000018</c:v>
                </c:pt>
                <c:pt idx="162">
                  <c:v>19999.440000000017</c:v>
                </c:pt>
                <c:pt idx="163">
                  <c:v>18865.470000000016</c:v>
                </c:pt>
                <c:pt idx="164">
                  <c:v>17726.310000000016</c:v>
                </c:pt>
                <c:pt idx="165">
                  <c:v>16581.930000000015</c:v>
                </c:pt>
                <c:pt idx="166">
                  <c:v>15432.300000000014</c:v>
                </c:pt>
                <c:pt idx="167">
                  <c:v>14277.400000000014</c:v>
                </c:pt>
                <c:pt idx="168">
                  <c:v>13117.210000000014</c:v>
                </c:pt>
                <c:pt idx="169">
                  <c:v>11951.700000000013</c:v>
                </c:pt>
                <c:pt idx="170">
                  <c:v>10780.850000000013</c:v>
                </c:pt>
                <c:pt idx="171">
                  <c:v>9604.6300000000138</c:v>
                </c:pt>
                <c:pt idx="172">
                  <c:v>8423.0200000000132</c:v>
                </c:pt>
                <c:pt idx="173">
                  <c:v>7236.0000000000127</c:v>
                </c:pt>
                <c:pt idx="174">
                  <c:v>6043.5400000000127</c:v>
                </c:pt>
                <c:pt idx="175">
                  <c:v>4845.6100000000124</c:v>
                </c:pt>
                <c:pt idx="176">
                  <c:v>3642.1900000000123</c:v>
                </c:pt>
                <c:pt idx="177">
                  <c:v>2433.2500000000123</c:v>
                </c:pt>
                <c:pt idx="178">
                  <c:v>1218.7700000000123</c:v>
                </c:pt>
                <c:pt idx="179">
                  <c:v>0</c:v>
                </c:pt>
              </c:numCache>
            </c:numRef>
          </c:val>
        </c:ser>
        <c:ser>
          <c:idx val="0"/>
          <c:order val="1"/>
          <c:tx>
            <c:v>Balance</c:v>
          </c:tx>
          <c:spPr>
            <a:ln w="38100">
              <a:solidFill>
                <a:srgbClr val="000080"/>
              </a:solidFill>
              <a:prstDash val="solid"/>
            </a:ln>
          </c:spPr>
          <c:marker>
            <c:symbol val="none"/>
          </c:marker>
          <c:cat>
            <c:numRef>
              <c:f>[0]!chart_date_noextra</c:f>
              <c:numCache>
                <c:formatCode>m/d/yyyy</c:formatCode>
                <c:ptCount val="180"/>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numCache>
            </c:numRef>
          </c:cat>
          <c:val>
            <c:numRef>
              <c:f>[0]!chart_balance</c:f>
              <c:numCache>
                <c:formatCode>#,##0.00</c:formatCode>
                <c:ptCount val="180"/>
                <c:pt idx="0">
                  <c:v>149461.87</c:v>
                </c:pt>
                <c:pt idx="1">
                  <c:v>148921.26999999999</c:v>
                </c:pt>
                <c:pt idx="2">
                  <c:v>148378.19999999998</c:v>
                </c:pt>
                <c:pt idx="3">
                  <c:v>147832.63999999998</c:v>
                </c:pt>
                <c:pt idx="4">
                  <c:v>147284.57999999999</c:v>
                </c:pt>
                <c:pt idx="5">
                  <c:v>146734</c:v>
                </c:pt>
                <c:pt idx="6">
                  <c:v>146180.9</c:v>
                </c:pt>
                <c:pt idx="7">
                  <c:v>145625.26999999999</c:v>
                </c:pt>
                <c:pt idx="8">
                  <c:v>145067.09</c:v>
                </c:pt>
                <c:pt idx="9">
                  <c:v>144506.35</c:v>
                </c:pt>
                <c:pt idx="10">
                  <c:v>143943.04000000001</c:v>
                </c:pt>
                <c:pt idx="11">
                  <c:v>143377.15</c:v>
                </c:pt>
                <c:pt idx="12">
                  <c:v>142808.66999999998</c:v>
                </c:pt>
                <c:pt idx="13">
                  <c:v>142237.57999999999</c:v>
                </c:pt>
                <c:pt idx="14">
                  <c:v>141663.87</c:v>
                </c:pt>
                <c:pt idx="15">
                  <c:v>141087.53</c:v>
                </c:pt>
                <c:pt idx="16">
                  <c:v>140508.54999999999</c:v>
                </c:pt>
                <c:pt idx="17">
                  <c:v>139926.91999999998</c:v>
                </c:pt>
                <c:pt idx="18">
                  <c:v>139342.62</c:v>
                </c:pt>
                <c:pt idx="19">
                  <c:v>138755.63999999998</c:v>
                </c:pt>
                <c:pt idx="20">
                  <c:v>138165.96999999997</c:v>
                </c:pt>
                <c:pt idx="21">
                  <c:v>137573.59999999998</c:v>
                </c:pt>
                <c:pt idx="22">
                  <c:v>136978.51999999999</c:v>
                </c:pt>
                <c:pt idx="23">
                  <c:v>136380.71</c:v>
                </c:pt>
                <c:pt idx="24">
                  <c:v>135780.16</c:v>
                </c:pt>
                <c:pt idx="25">
                  <c:v>135176.86000000002</c:v>
                </c:pt>
                <c:pt idx="26">
                  <c:v>134570.79</c:v>
                </c:pt>
                <c:pt idx="27">
                  <c:v>133961.94</c:v>
                </c:pt>
                <c:pt idx="28">
                  <c:v>133350.29999999999</c:v>
                </c:pt>
                <c:pt idx="29">
                  <c:v>132735.85999999999</c:v>
                </c:pt>
                <c:pt idx="30">
                  <c:v>132118.59999999998</c:v>
                </c:pt>
                <c:pt idx="31">
                  <c:v>131498.50999999998</c:v>
                </c:pt>
                <c:pt idx="32">
                  <c:v>130875.57999999999</c:v>
                </c:pt>
                <c:pt idx="33">
                  <c:v>130249.79999999999</c:v>
                </c:pt>
                <c:pt idx="34">
                  <c:v>129621.15</c:v>
                </c:pt>
                <c:pt idx="35">
                  <c:v>128989.62</c:v>
                </c:pt>
                <c:pt idx="36">
                  <c:v>128355.19</c:v>
                </c:pt>
                <c:pt idx="37">
                  <c:v>127717.85</c:v>
                </c:pt>
                <c:pt idx="38">
                  <c:v>127077.59000000001</c:v>
                </c:pt>
                <c:pt idx="39">
                  <c:v>126434.40000000001</c:v>
                </c:pt>
                <c:pt idx="40">
                  <c:v>125788.26000000001</c:v>
                </c:pt>
                <c:pt idx="41">
                  <c:v>125139.16</c:v>
                </c:pt>
                <c:pt idx="42">
                  <c:v>124487.08</c:v>
                </c:pt>
                <c:pt idx="43">
                  <c:v>123832.02</c:v>
                </c:pt>
                <c:pt idx="44">
                  <c:v>123173.95</c:v>
                </c:pt>
                <c:pt idx="45">
                  <c:v>122512.87</c:v>
                </c:pt>
                <c:pt idx="46">
                  <c:v>121848.76</c:v>
                </c:pt>
                <c:pt idx="47">
                  <c:v>121181.59999999999</c:v>
                </c:pt>
                <c:pt idx="48">
                  <c:v>120511.38999999998</c:v>
                </c:pt>
                <c:pt idx="49">
                  <c:v>119838.09999999999</c:v>
                </c:pt>
                <c:pt idx="50">
                  <c:v>119161.73</c:v>
                </c:pt>
                <c:pt idx="51">
                  <c:v>118482.26</c:v>
                </c:pt>
                <c:pt idx="52">
                  <c:v>117799.67</c:v>
                </c:pt>
                <c:pt idx="53">
                  <c:v>117113.95999999999</c:v>
                </c:pt>
                <c:pt idx="54">
                  <c:v>116425.09999999999</c:v>
                </c:pt>
                <c:pt idx="55">
                  <c:v>115733.09</c:v>
                </c:pt>
                <c:pt idx="56">
                  <c:v>115037.9</c:v>
                </c:pt>
                <c:pt idx="57">
                  <c:v>114339.53</c:v>
                </c:pt>
                <c:pt idx="58">
                  <c:v>113637.95999999999</c:v>
                </c:pt>
                <c:pt idx="59">
                  <c:v>112933.17</c:v>
                </c:pt>
                <c:pt idx="60">
                  <c:v>112225.15</c:v>
                </c:pt>
                <c:pt idx="61">
                  <c:v>111513.89</c:v>
                </c:pt>
                <c:pt idx="62">
                  <c:v>110799.37</c:v>
                </c:pt>
                <c:pt idx="63">
                  <c:v>110081.56999999999</c:v>
                </c:pt>
                <c:pt idx="64">
                  <c:v>109360.48</c:v>
                </c:pt>
                <c:pt idx="65">
                  <c:v>108636.09</c:v>
                </c:pt>
                <c:pt idx="66">
                  <c:v>107908.37999999999</c:v>
                </c:pt>
                <c:pt idx="67">
                  <c:v>107177.32999999999</c:v>
                </c:pt>
                <c:pt idx="68">
                  <c:v>106442.93</c:v>
                </c:pt>
                <c:pt idx="69">
                  <c:v>105705.15999999999</c:v>
                </c:pt>
                <c:pt idx="70">
                  <c:v>104964.01</c:v>
                </c:pt>
                <c:pt idx="71">
                  <c:v>104219.47</c:v>
                </c:pt>
                <c:pt idx="72">
                  <c:v>103471.51</c:v>
                </c:pt>
                <c:pt idx="73">
                  <c:v>102720.12</c:v>
                </c:pt>
                <c:pt idx="74">
                  <c:v>101965.29</c:v>
                </c:pt>
                <c:pt idx="75">
                  <c:v>101207</c:v>
                </c:pt>
                <c:pt idx="76">
                  <c:v>100445.24</c:v>
                </c:pt>
                <c:pt idx="77">
                  <c:v>99679.98000000001</c:v>
                </c:pt>
                <c:pt idx="78">
                  <c:v>98911.220000000016</c:v>
                </c:pt>
                <c:pt idx="79">
                  <c:v>98138.930000000022</c:v>
                </c:pt>
                <c:pt idx="80">
                  <c:v>97363.10000000002</c:v>
                </c:pt>
                <c:pt idx="81">
                  <c:v>96583.720000000016</c:v>
                </c:pt>
                <c:pt idx="82">
                  <c:v>95800.770000000019</c:v>
                </c:pt>
                <c:pt idx="83">
                  <c:v>95014.230000000025</c:v>
                </c:pt>
                <c:pt idx="84">
                  <c:v>94224.080000000031</c:v>
                </c:pt>
                <c:pt idx="85">
                  <c:v>93430.310000000027</c:v>
                </c:pt>
                <c:pt idx="86">
                  <c:v>92632.900000000023</c:v>
                </c:pt>
                <c:pt idx="87">
                  <c:v>91831.840000000026</c:v>
                </c:pt>
                <c:pt idx="88">
                  <c:v>91027.11000000003</c:v>
                </c:pt>
                <c:pt idx="89">
                  <c:v>90218.690000000031</c:v>
                </c:pt>
                <c:pt idx="90">
                  <c:v>89406.560000000027</c:v>
                </c:pt>
                <c:pt idx="91">
                  <c:v>88590.710000000021</c:v>
                </c:pt>
                <c:pt idx="92">
                  <c:v>87771.120000000024</c:v>
                </c:pt>
                <c:pt idx="93">
                  <c:v>86947.770000000019</c:v>
                </c:pt>
                <c:pt idx="94">
                  <c:v>86120.650000000023</c:v>
                </c:pt>
                <c:pt idx="95">
                  <c:v>85289.74000000002</c:v>
                </c:pt>
                <c:pt idx="96">
                  <c:v>84455.020000000019</c:v>
                </c:pt>
                <c:pt idx="97">
                  <c:v>83616.480000000025</c:v>
                </c:pt>
                <c:pt idx="98">
                  <c:v>82774.090000000026</c:v>
                </c:pt>
                <c:pt idx="99">
                  <c:v>81927.840000000026</c:v>
                </c:pt>
                <c:pt idx="100">
                  <c:v>81077.710000000021</c:v>
                </c:pt>
                <c:pt idx="101">
                  <c:v>80223.690000000017</c:v>
                </c:pt>
                <c:pt idx="102">
                  <c:v>79365.750000000015</c:v>
                </c:pt>
                <c:pt idx="103">
                  <c:v>78503.880000000019</c:v>
                </c:pt>
                <c:pt idx="104">
                  <c:v>77638.060000000012</c:v>
                </c:pt>
                <c:pt idx="105">
                  <c:v>76768.270000000019</c:v>
                </c:pt>
                <c:pt idx="106">
                  <c:v>75894.49000000002</c:v>
                </c:pt>
                <c:pt idx="107">
                  <c:v>75016.710000000021</c:v>
                </c:pt>
                <c:pt idx="108">
                  <c:v>74134.910000000018</c:v>
                </c:pt>
                <c:pt idx="109">
                  <c:v>73249.070000000022</c:v>
                </c:pt>
                <c:pt idx="110">
                  <c:v>72359.160000000018</c:v>
                </c:pt>
                <c:pt idx="111">
                  <c:v>71465.180000000022</c:v>
                </c:pt>
                <c:pt idx="112">
                  <c:v>70567.10000000002</c:v>
                </c:pt>
                <c:pt idx="113">
                  <c:v>69664.900000000023</c:v>
                </c:pt>
                <c:pt idx="114">
                  <c:v>68758.570000000022</c:v>
                </c:pt>
                <c:pt idx="115">
                  <c:v>67848.080000000016</c:v>
                </c:pt>
                <c:pt idx="116">
                  <c:v>66933.420000000013</c:v>
                </c:pt>
                <c:pt idx="117">
                  <c:v>66014.570000000007</c:v>
                </c:pt>
                <c:pt idx="118">
                  <c:v>65091.510000000009</c:v>
                </c:pt>
                <c:pt idx="119">
                  <c:v>64164.220000000008</c:v>
                </c:pt>
                <c:pt idx="120">
                  <c:v>63232.680000000008</c:v>
                </c:pt>
                <c:pt idx="121">
                  <c:v>62296.87000000001</c:v>
                </c:pt>
                <c:pt idx="122">
                  <c:v>61356.770000000011</c:v>
                </c:pt>
                <c:pt idx="123">
                  <c:v>60412.360000000008</c:v>
                </c:pt>
                <c:pt idx="124">
                  <c:v>59463.62000000001</c:v>
                </c:pt>
                <c:pt idx="125">
                  <c:v>58510.530000000013</c:v>
                </c:pt>
                <c:pt idx="126">
                  <c:v>57553.070000000014</c:v>
                </c:pt>
                <c:pt idx="127">
                  <c:v>56591.220000000016</c:v>
                </c:pt>
                <c:pt idx="128">
                  <c:v>55624.970000000016</c:v>
                </c:pt>
                <c:pt idx="129">
                  <c:v>54654.290000000015</c:v>
                </c:pt>
                <c:pt idx="130">
                  <c:v>53679.160000000018</c:v>
                </c:pt>
                <c:pt idx="131">
                  <c:v>52699.560000000019</c:v>
                </c:pt>
                <c:pt idx="132">
                  <c:v>51715.470000000016</c:v>
                </c:pt>
                <c:pt idx="133">
                  <c:v>50726.870000000017</c:v>
                </c:pt>
                <c:pt idx="134">
                  <c:v>49733.74000000002</c:v>
                </c:pt>
                <c:pt idx="135">
                  <c:v>48736.060000000019</c:v>
                </c:pt>
                <c:pt idx="136">
                  <c:v>47733.800000000017</c:v>
                </c:pt>
                <c:pt idx="137">
                  <c:v>46726.950000000019</c:v>
                </c:pt>
                <c:pt idx="138">
                  <c:v>45715.49000000002</c:v>
                </c:pt>
                <c:pt idx="139">
                  <c:v>44699.390000000021</c:v>
                </c:pt>
                <c:pt idx="140">
                  <c:v>43678.630000000019</c:v>
                </c:pt>
                <c:pt idx="141">
                  <c:v>42653.190000000017</c:v>
                </c:pt>
                <c:pt idx="142">
                  <c:v>41623.050000000017</c:v>
                </c:pt>
                <c:pt idx="143">
                  <c:v>40588.190000000017</c:v>
                </c:pt>
                <c:pt idx="144">
                  <c:v>39548.590000000018</c:v>
                </c:pt>
                <c:pt idx="145">
                  <c:v>38504.220000000016</c:v>
                </c:pt>
                <c:pt idx="146">
                  <c:v>37455.070000000014</c:v>
                </c:pt>
                <c:pt idx="147">
                  <c:v>36401.110000000015</c:v>
                </c:pt>
                <c:pt idx="148">
                  <c:v>35342.320000000014</c:v>
                </c:pt>
                <c:pt idx="149">
                  <c:v>34278.680000000015</c:v>
                </c:pt>
                <c:pt idx="150">
                  <c:v>33210.160000000018</c:v>
                </c:pt>
                <c:pt idx="151">
                  <c:v>32136.74000000002</c:v>
                </c:pt>
                <c:pt idx="152">
                  <c:v>31058.40000000002</c:v>
                </c:pt>
                <c:pt idx="153">
                  <c:v>29975.120000000021</c:v>
                </c:pt>
                <c:pt idx="154">
                  <c:v>28886.880000000019</c:v>
                </c:pt>
                <c:pt idx="155">
                  <c:v>27793.65000000002</c:v>
                </c:pt>
                <c:pt idx="156">
                  <c:v>26695.410000000018</c:v>
                </c:pt>
                <c:pt idx="157">
                  <c:v>25592.130000000019</c:v>
                </c:pt>
                <c:pt idx="158">
                  <c:v>24483.800000000017</c:v>
                </c:pt>
                <c:pt idx="159">
                  <c:v>23370.390000000018</c:v>
                </c:pt>
                <c:pt idx="160">
                  <c:v>22251.870000000017</c:v>
                </c:pt>
                <c:pt idx="161">
                  <c:v>21128.230000000018</c:v>
                </c:pt>
                <c:pt idx="162">
                  <c:v>19999.440000000017</c:v>
                </c:pt>
                <c:pt idx="163">
                  <c:v>18865.470000000016</c:v>
                </c:pt>
                <c:pt idx="164">
                  <c:v>17726.310000000016</c:v>
                </c:pt>
                <c:pt idx="165">
                  <c:v>16581.930000000015</c:v>
                </c:pt>
                <c:pt idx="166">
                  <c:v>15432.300000000014</c:v>
                </c:pt>
                <c:pt idx="167">
                  <c:v>14277.400000000014</c:v>
                </c:pt>
                <c:pt idx="168">
                  <c:v>13117.210000000014</c:v>
                </c:pt>
                <c:pt idx="169">
                  <c:v>11951.700000000013</c:v>
                </c:pt>
                <c:pt idx="170">
                  <c:v>10780.850000000013</c:v>
                </c:pt>
                <c:pt idx="171">
                  <c:v>9604.6300000000138</c:v>
                </c:pt>
                <c:pt idx="172">
                  <c:v>8423.0200000000132</c:v>
                </c:pt>
                <c:pt idx="173">
                  <c:v>7236.0000000000127</c:v>
                </c:pt>
                <c:pt idx="174">
                  <c:v>6043.5400000000127</c:v>
                </c:pt>
                <c:pt idx="175">
                  <c:v>4845.6100000000124</c:v>
                </c:pt>
                <c:pt idx="176">
                  <c:v>3642.1900000000123</c:v>
                </c:pt>
                <c:pt idx="177">
                  <c:v>2433.2500000000123</c:v>
                </c:pt>
                <c:pt idx="178">
                  <c:v>1218.7700000000123</c:v>
                </c:pt>
                <c:pt idx="179">
                  <c:v>0</c:v>
                </c:pt>
              </c:numCache>
            </c:numRef>
          </c:val>
        </c:ser>
        <c:marker val="1"/>
        <c:axId val="157244416"/>
        <c:axId val="157246208"/>
      </c:lineChart>
      <c:dateAx>
        <c:axId val="157244416"/>
        <c:scaling>
          <c:orientation val="minMax"/>
        </c:scaling>
        <c:axPos val="b"/>
        <c:numFmt formatCode="yyyy" sourceLinked="0"/>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57246208"/>
        <c:crosses val="autoZero"/>
        <c:auto val="1"/>
        <c:lblOffset val="100"/>
        <c:baseTimeUnit val="months"/>
        <c:majorUnit val="2"/>
        <c:majorTimeUnit val="years"/>
        <c:minorUnit val="1"/>
        <c:minorTimeUnit val="years"/>
      </c:dateAx>
      <c:valAx>
        <c:axId val="157246208"/>
        <c:scaling>
          <c:orientation val="minMax"/>
          <c:min val="0"/>
        </c:scaling>
        <c:axPos val="l"/>
        <c:numFmt formatCode="#,##0" sourceLinked="0"/>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57244416"/>
        <c:crosses val="autoZero"/>
        <c:crossBetween val="between"/>
      </c:valAx>
      <c:spPr>
        <a:noFill/>
        <a:ln w="25400">
          <a:noFill/>
        </a:ln>
      </c:spPr>
    </c:plotArea>
    <c:legend>
      <c:legendPos val="r"/>
      <c:layout>
        <c:manualLayout>
          <c:xMode val="edge"/>
          <c:yMode val="edge"/>
          <c:x val="0.49546900884660716"/>
          <c:y val="3.0418250950570342E-2"/>
          <c:w val="0.46827863640990314"/>
          <c:h val="0.13688212927756654"/>
        </c:manualLayout>
      </c:layout>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0" i="0" u="none" strike="noStrike" baseline="0">
                <a:solidFill>
                  <a:srgbClr val="000000"/>
                </a:solidFill>
                <a:latin typeface="Arial"/>
                <a:ea typeface="Arial"/>
                <a:cs typeface="Arial"/>
              </a:defRPr>
            </a:pPr>
            <a:r>
              <a:rPr lang="en-US"/>
              <a:t>Interest Rate History</a:t>
            </a:r>
          </a:p>
        </c:rich>
      </c:tx>
      <c:layout>
        <c:manualLayout>
          <c:xMode val="edge"/>
          <c:yMode val="edge"/>
          <c:x val="0.20000086805932318"/>
          <c:y val="4.3795620437956206E-2"/>
        </c:manualLayout>
      </c:layout>
      <c:spPr>
        <a:noFill/>
        <a:ln w="25400">
          <a:noFill/>
        </a:ln>
      </c:spPr>
    </c:title>
    <c:plotArea>
      <c:layout>
        <c:manualLayout>
          <c:layoutTarget val="inner"/>
          <c:xMode val="edge"/>
          <c:yMode val="edge"/>
          <c:x val="0.17777854938606505"/>
          <c:y val="0.11678832116788321"/>
          <c:w val="0.75555883489077647"/>
          <c:h val="0.66423357664233573"/>
        </c:manualLayout>
      </c:layout>
      <c:scatterChart>
        <c:scatterStyle val="smoothMarker"/>
        <c:ser>
          <c:idx val="0"/>
          <c:order val="0"/>
          <c:tx>
            <c:v>Interest Rate History</c:v>
          </c:tx>
          <c:spPr>
            <a:ln w="25400">
              <a:solidFill>
                <a:srgbClr val="000080"/>
              </a:solidFill>
              <a:prstDash val="solid"/>
            </a:ln>
          </c:spPr>
          <c:marker>
            <c:symbol val="none"/>
          </c:marker>
          <c:xVal>
            <c:numRef>
              <c:f>[0]!chart_nper</c:f>
              <c:numCache>
                <c:formatCode>General</c:formatCod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numCache>
            </c:numRef>
          </c:xVal>
          <c:yVal>
            <c:numRef>
              <c:f>[0]!chart_ratehist</c:f>
              <c:numCache>
                <c:formatCode>0.000%</c:formatCode>
                <c:ptCount val="180"/>
                <c:pt idx="0">
                  <c:v>5.5E-2</c:v>
                </c:pt>
                <c:pt idx="1">
                  <c:v>5.5E-2</c:v>
                </c:pt>
                <c:pt idx="2">
                  <c:v>5.5E-2</c:v>
                </c:pt>
                <c:pt idx="3">
                  <c:v>5.5E-2</c:v>
                </c:pt>
                <c:pt idx="4">
                  <c:v>5.5E-2</c:v>
                </c:pt>
                <c:pt idx="5">
                  <c:v>5.5E-2</c:v>
                </c:pt>
                <c:pt idx="6">
                  <c:v>5.5E-2</c:v>
                </c:pt>
                <c:pt idx="7">
                  <c:v>5.5E-2</c:v>
                </c:pt>
                <c:pt idx="8">
                  <c:v>5.5E-2</c:v>
                </c:pt>
                <c:pt idx="9">
                  <c:v>5.5E-2</c:v>
                </c:pt>
                <c:pt idx="10">
                  <c:v>5.5E-2</c:v>
                </c:pt>
                <c:pt idx="11">
                  <c:v>5.5E-2</c:v>
                </c:pt>
                <c:pt idx="12">
                  <c:v>5.5E-2</c:v>
                </c:pt>
                <c:pt idx="13">
                  <c:v>5.5E-2</c:v>
                </c:pt>
                <c:pt idx="14">
                  <c:v>5.5E-2</c:v>
                </c:pt>
                <c:pt idx="15">
                  <c:v>5.5E-2</c:v>
                </c:pt>
                <c:pt idx="16">
                  <c:v>5.5E-2</c:v>
                </c:pt>
                <c:pt idx="17">
                  <c:v>5.5E-2</c:v>
                </c:pt>
                <c:pt idx="18">
                  <c:v>5.5E-2</c:v>
                </c:pt>
                <c:pt idx="19">
                  <c:v>5.5E-2</c:v>
                </c:pt>
                <c:pt idx="20">
                  <c:v>5.5E-2</c:v>
                </c:pt>
                <c:pt idx="21">
                  <c:v>5.5E-2</c:v>
                </c:pt>
                <c:pt idx="22">
                  <c:v>5.5E-2</c:v>
                </c:pt>
                <c:pt idx="23">
                  <c:v>5.5E-2</c:v>
                </c:pt>
                <c:pt idx="24">
                  <c:v>5.5E-2</c:v>
                </c:pt>
                <c:pt idx="25">
                  <c:v>5.5E-2</c:v>
                </c:pt>
                <c:pt idx="26">
                  <c:v>5.5E-2</c:v>
                </c:pt>
                <c:pt idx="27">
                  <c:v>5.5E-2</c:v>
                </c:pt>
                <c:pt idx="28">
                  <c:v>5.5E-2</c:v>
                </c:pt>
                <c:pt idx="29">
                  <c:v>5.5E-2</c:v>
                </c:pt>
                <c:pt idx="30">
                  <c:v>5.5E-2</c:v>
                </c:pt>
                <c:pt idx="31">
                  <c:v>5.5E-2</c:v>
                </c:pt>
                <c:pt idx="32">
                  <c:v>5.5E-2</c:v>
                </c:pt>
                <c:pt idx="33">
                  <c:v>5.5E-2</c:v>
                </c:pt>
                <c:pt idx="34">
                  <c:v>5.5E-2</c:v>
                </c:pt>
                <c:pt idx="35">
                  <c:v>5.5E-2</c:v>
                </c:pt>
                <c:pt idx="36">
                  <c:v>5.5E-2</c:v>
                </c:pt>
                <c:pt idx="37">
                  <c:v>5.5E-2</c:v>
                </c:pt>
                <c:pt idx="38">
                  <c:v>5.5E-2</c:v>
                </c:pt>
                <c:pt idx="39">
                  <c:v>5.5E-2</c:v>
                </c:pt>
                <c:pt idx="40">
                  <c:v>5.5E-2</c:v>
                </c:pt>
                <c:pt idx="41">
                  <c:v>5.5E-2</c:v>
                </c:pt>
                <c:pt idx="42">
                  <c:v>5.5E-2</c:v>
                </c:pt>
                <c:pt idx="43">
                  <c:v>5.5E-2</c:v>
                </c:pt>
                <c:pt idx="44">
                  <c:v>5.5E-2</c:v>
                </c:pt>
                <c:pt idx="45">
                  <c:v>5.5E-2</c:v>
                </c:pt>
                <c:pt idx="46">
                  <c:v>5.5E-2</c:v>
                </c:pt>
                <c:pt idx="47">
                  <c:v>5.5E-2</c:v>
                </c:pt>
                <c:pt idx="48">
                  <c:v>5.5E-2</c:v>
                </c:pt>
                <c:pt idx="49">
                  <c:v>5.5E-2</c:v>
                </c:pt>
                <c:pt idx="50">
                  <c:v>5.5E-2</c:v>
                </c:pt>
                <c:pt idx="51">
                  <c:v>5.5E-2</c:v>
                </c:pt>
                <c:pt idx="52">
                  <c:v>5.5E-2</c:v>
                </c:pt>
                <c:pt idx="53">
                  <c:v>5.5E-2</c:v>
                </c:pt>
                <c:pt idx="54">
                  <c:v>5.5E-2</c:v>
                </c:pt>
                <c:pt idx="55">
                  <c:v>5.5E-2</c:v>
                </c:pt>
                <c:pt idx="56">
                  <c:v>5.5E-2</c:v>
                </c:pt>
                <c:pt idx="57">
                  <c:v>5.5E-2</c:v>
                </c:pt>
                <c:pt idx="58">
                  <c:v>5.5E-2</c:v>
                </c:pt>
                <c:pt idx="59">
                  <c:v>5.5E-2</c:v>
                </c:pt>
                <c:pt idx="60">
                  <c:v>5.5E-2</c:v>
                </c:pt>
                <c:pt idx="61">
                  <c:v>5.5E-2</c:v>
                </c:pt>
                <c:pt idx="62">
                  <c:v>5.5E-2</c:v>
                </c:pt>
                <c:pt idx="63">
                  <c:v>5.5E-2</c:v>
                </c:pt>
                <c:pt idx="64">
                  <c:v>5.5E-2</c:v>
                </c:pt>
                <c:pt idx="65">
                  <c:v>5.5E-2</c:v>
                </c:pt>
                <c:pt idx="66">
                  <c:v>5.5E-2</c:v>
                </c:pt>
                <c:pt idx="67">
                  <c:v>5.5E-2</c:v>
                </c:pt>
                <c:pt idx="68">
                  <c:v>5.5E-2</c:v>
                </c:pt>
                <c:pt idx="69">
                  <c:v>5.5E-2</c:v>
                </c:pt>
                <c:pt idx="70">
                  <c:v>5.5E-2</c:v>
                </c:pt>
                <c:pt idx="71">
                  <c:v>5.5E-2</c:v>
                </c:pt>
                <c:pt idx="72">
                  <c:v>5.5E-2</c:v>
                </c:pt>
                <c:pt idx="73">
                  <c:v>5.5E-2</c:v>
                </c:pt>
                <c:pt idx="74">
                  <c:v>5.5E-2</c:v>
                </c:pt>
                <c:pt idx="75">
                  <c:v>5.5E-2</c:v>
                </c:pt>
                <c:pt idx="76">
                  <c:v>5.5E-2</c:v>
                </c:pt>
                <c:pt idx="77">
                  <c:v>5.5E-2</c:v>
                </c:pt>
                <c:pt idx="78">
                  <c:v>5.5E-2</c:v>
                </c:pt>
                <c:pt idx="79">
                  <c:v>5.5E-2</c:v>
                </c:pt>
                <c:pt idx="80">
                  <c:v>5.5E-2</c:v>
                </c:pt>
                <c:pt idx="81">
                  <c:v>5.5E-2</c:v>
                </c:pt>
                <c:pt idx="82">
                  <c:v>5.5E-2</c:v>
                </c:pt>
                <c:pt idx="83">
                  <c:v>5.5E-2</c:v>
                </c:pt>
                <c:pt idx="84">
                  <c:v>5.5E-2</c:v>
                </c:pt>
                <c:pt idx="85">
                  <c:v>5.5E-2</c:v>
                </c:pt>
                <c:pt idx="86">
                  <c:v>5.5E-2</c:v>
                </c:pt>
                <c:pt idx="87">
                  <c:v>5.5E-2</c:v>
                </c:pt>
                <c:pt idx="88">
                  <c:v>5.5E-2</c:v>
                </c:pt>
                <c:pt idx="89">
                  <c:v>5.5E-2</c:v>
                </c:pt>
                <c:pt idx="90">
                  <c:v>5.5E-2</c:v>
                </c:pt>
                <c:pt idx="91">
                  <c:v>5.5E-2</c:v>
                </c:pt>
                <c:pt idx="92">
                  <c:v>5.5E-2</c:v>
                </c:pt>
                <c:pt idx="93">
                  <c:v>5.5E-2</c:v>
                </c:pt>
                <c:pt idx="94">
                  <c:v>5.5E-2</c:v>
                </c:pt>
                <c:pt idx="95">
                  <c:v>5.5E-2</c:v>
                </c:pt>
                <c:pt idx="96">
                  <c:v>5.5E-2</c:v>
                </c:pt>
                <c:pt idx="97">
                  <c:v>5.5E-2</c:v>
                </c:pt>
                <c:pt idx="98">
                  <c:v>5.5E-2</c:v>
                </c:pt>
                <c:pt idx="99">
                  <c:v>5.5E-2</c:v>
                </c:pt>
                <c:pt idx="100">
                  <c:v>5.5E-2</c:v>
                </c:pt>
                <c:pt idx="101">
                  <c:v>5.5E-2</c:v>
                </c:pt>
                <c:pt idx="102">
                  <c:v>5.5E-2</c:v>
                </c:pt>
                <c:pt idx="103">
                  <c:v>5.5E-2</c:v>
                </c:pt>
                <c:pt idx="104">
                  <c:v>5.5E-2</c:v>
                </c:pt>
                <c:pt idx="105">
                  <c:v>5.5E-2</c:v>
                </c:pt>
                <c:pt idx="106">
                  <c:v>5.5E-2</c:v>
                </c:pt>
                <c:pt idx="107">
                  <c:v>5.5E-2</c:v>
                </c:pt>
                <c:pt idx="108">
                  <c:v>5.5E-2</c:v>
                </c:pt>
                <c:pt idx="109">
                  <c:v>5.5E-2</c:v>
                </c:pt>
                <c:pt idx="110">
                  <c:v>5.5E-2</c:v>
                </c:pt>
                <c:pt idx="111">
                  <c:v>5.5E-2</c:v>
                </c:pt>
                <c:pt idx="112">
                  <c:v>5.5E-2</c:v>
                </c:pt>
                <c:pt idx="113">
                  <c:v>5.5E-2</c:v>
                </c:pt>
                <c:pt idx="114">
                  <c:v>5.5E-2</c:v>
                </c:pt>
                <c:pt idx="115">
                  <c:v>5.5E-2</c:v>
                </c:pt>
                <c:pt idx="116">
                  <c:v>5.5E-2</c:v>
                </c:pt>
                <c:pt idx="117">
                  <c:v>5.5E-2</c:v>
                </c:pt>
                <c:pt idx="118">
                  <c:v>5.5E-2</c:v>
                </c:pt>
                <c:pt idx="119">
                  <c:v>5.5E-2</c:v>
                </c:pt>
                <c:pt idx="120">
                  <c:v>5.5E-2</c:v>
                </c:pt>
                <c:pt idx="121">
                  <c:v>5.5E-2</c:v>
                </c:pt>
                <c:pt idx="122">
                  <c:v>5.5E-2</c:v>
                </c:pt>
                <c:pt idx="123">
                  <c:v>5.5E-2</c:v>
                </c:pt>
                <c:pt idx="124">
                  <c:v>5.5E-2</c:v>
                </c:pt>
                <c:pt idx="125">
                  <c:v>5.5E-2</c:v>
                </c:pt>
                <c:pt idx="126">
                  <c:v>5.5E-2</c:v>
                </c:pt>
                <c:pt idx="127">
                  <c:v>5.5E-2</c:v>
                </c:pt>
                <c:pt idx="128">
                  <c:v>5.5E-2</c:v>
                </c:pt>
                <c:pt idx="129">
                  <c:v>5.5E-2</c:v>
                </c:pt>
                <c:pt idx="130">
                  <c:v>5.5E-2</c:v>
                </c:pt>
                <c:pt idx="131">
                  <c:v>5.5E-2</c:v>
                </c:pt>
                <c:pt idx="132">
                  <c:v>5.5E-2</c:v>
                </c:pt>
                <c:pt idx="133">
                  <c:v>5.5E-2</c:v>
                </c:pt>
                <c:pt idx="134">
                  <c:v>5.5E-2</c:v>
                </c:pt>
                <c:pt idx="135">
                  <c:v>5.5E-2</c:v>
                </c:pt>
                <c:pt idx="136">
                  <c:v>5.5E-2</c:v>
                </c:pt>
                <c:pt idx="137">
                  <c:v>5.5E-2</c:v>
                </c:pt>
                <c:pt idx="138">
                  <c:v>5.5E-2</c:v>
                </c:pt>
                <c:pt idx="139">
                  <c:v>5.5E-2</c:v>
                </c:pt>
                <c:pt idx="140">
                  <c:v>5.5E-2</c:v>
                </c:pt>
                <c:pt idx="141">
                  <c:v>5.5E-2</c:v>
                </c:pt>
                <c:pt idx="142">
                  <c:v>5.5E-2</c:v>
                </c:pt>
                <c:pt idx="143">
                  <c:v>5.5E-2</c:v>
                </c:pt>
                <c:pt idx="144">
                  <c:v>5.5E-2</c:v>
                </c:pt>
                <c:pt idx="145">
                  <c:v>5.5E-2</c:v>
                </c:pt>
                <c:pt idx="146">
                  <c:v>5.5E-2</c:v>
                </c:pt>
                <c:pt idx="147">
                  <c:v>5.5E-2</c:v>
                </c:pt>
                <c:pt idx="148">
                  <c:v>5.5E-2</c:v>
                </c:pt>
                <c:pt idx="149">
                  <c:v>5.5E-2</c:v>
                </c:pt>
                <c:pt idx="150">
                  <c:v>5.5E-2</c:v>
                </c:pt>
                <c:pt idx="151">
                  <c:v>5.5E-2</c:v>
                </c:pt>
                <c:pt idx="152">
                  <c:v>5.5E-2</c:v>
                </c:pt>
                <c:pt idx="153">
                  <c:v>5.5E-2</c:v>
                </c:pt>
                <c:pt idx="154">
                  <c:v>5.5E-2</c:v>
                </c:pt>
                <c:pt idx="155">
                  <c:v>5.5E-2</c:v>
                </c:pt>
                <c:pt idx="156">
                  <c:v>5.5E-2</c:v>
                </c:pt>
                <c:pt idx="157">
                  <c:v>5.5E-2</c:v>
                </c:pt>
                <c:pt idx="158">
                  <c:v>5.5E-2</c:v>
                </c:pt>
                <c:pt idx="159">
                  <c:v>5.5E-2</c:v>
                </c:pt>
                <c:pt idx="160">
                  <c:v>5.5E-2</c:v>
                </c:pt>
                <c:pt idx="161">
                  <c:v>5.5E-2</c:v>
                </c:pt>
                <c:pt idx="162">
                  <c:v>5.5E-2</c:v>
                </c:pt>
                <c:pt idx="163">
                  <c:v>5.5E-2</c:v>
                </c:pt>
                <c:pt idx="164">
                  <c:v>5.5E-2</c:v>
                </c:pt>
                <c:pt idx="165">
                  <c:v>5.5E-2</c:v>
                </c:pt>
                <c:pt idx="166">
                  <c:v>5.5E-2</c:v>
                </c:pt>
                <c:pt idx="167">
                  <c:v>5.5E-2</c:v>
                </c:pt>
                <c:pt idx="168">
                  <c:v>5.5E-2</c:v>
                </c:pt>
                <c:pt idx="169">
                  <c:v>5.5E-2</c:v>
                </c:pt>
                <c:pt idx="170">
                  <c:v>5.5E-2</c:v>
                </c:pt>
                <c:pt idx="171">
                  <c:v>5.5E-2</c:v>
                </c:pt>
                <c:pt idx="172">
                  <c:v>5.5E-2</c:v>
                </c:pt>
                <c:pt idx="173">
                  <c:v>5.5E-2</c:v>
                </c:pt>
                <c:pt idx="174">
                  <c:v>5.5E-2</c:v>
                </c:pt>
                <c:pt idx="175">
                  <c:v>5.5E-2</c:v>
                </c:pt>
                <c:pt idx="176">
                  <c:v>5.5E-2</c:v>
                </c:pt>
                <c:pt idx="177">
                  <c:v>5.5E-2</c:v>
                </c:pt>
                <c:pt idx="178">
                  <c:v>5.5E-2</c:v>
                </c:pt>
                <c:pt idx="179">
                  <c:v>5.5E-2</c:v>
                </c:pt>
              </c:numCache>
            </c:numRef>
          </c:yVal>
          <c:smooth val="1"/>
        </c:ser>
        <c:axId val="157270784"/>
        <c:axId val="157272704"/>
      </c:scatterChart>
      <c:valAx>
        <c:axId val="157270784"/>
        <c:scaling>
          <c:orientation val="minMax"/>
        </c:scaling>
        <c:axPos val="b"/>
        <c:title>
          <c:tx>
            <c:rich>
              <a:bodyPr/>
              <a:lstStyle/>
              <a:p>
                <a:pPr>
                  <a:defRPr sz="800" b="0" i="0" u="none" strike="noStrike" baseline="0">
                    <a:solidFill>
                      <a:srgbClr val="000000"/>
                    </a:solidFill>
                    <a:latin typeface="Arial"/>
                    <a:ea typeface="Arial"/>
                    <a:cs typeface="Arial"/>
                  </a:defRPr>
                </a:pPr>
                <a:r>
                  <a:rPr lang="en-US"/>
                  <a:t>Payment #</a:t>
                </a:r>
              </a:p>
            </c:rich>
          </c:tx>
          <c:layout>
            <c:manualLayout>
              <c:xMode val="edge"/>
              <c:yMode val="edge"/>
              <c:x val="0.44444637346516264"/>
              <c:y val="0.59854014598540151"/>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72704"/>
        <c:crosses val="autoZero"/>
        <c:crossBetween val="midCat"/>
      </c:valAx>
      <c:valAx>
        <c:axId val="157272704"/>
        <c:scaling>
          <c:orientation val="minMax"/>
        </c:scaling>
        <c:axPos val="l"/>
        <c:numFmt formatCode="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70784"/>
        <c:crosses val="autoZero"/>
        <c:crossBetween val="midCat"/>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76200</xdr:colOff>
      <xdr:row>0</xdr:row>
      <xdr:rowOff>95250</xdr:rowOff>
    </xdr:from>
    <xdr:to>
      <xdr:col>16</xdr:col>
      <xdr:colOff>19050</xdr:colOff>
      <xdr:row>24</xdr:row>
      <xdr:rowOff>47625</xdr:rowOff>
    </xdr:to>
    <xdr:sp macro="" textlink="">
      <xdr:nvSpPr>
        <xdr:cNvPr id="1028" name="AutoShape 4"/>
        <xdr:cNvSpPr>
          <a:spLocks noChangeArrowheads="1"/>
        </xdr:cNvSpPr>
      </xdr:nvSpPr>
      <xdr:spPr bwMode="auto">
        <a:xfrm>
          <a:off x="8543925" y="95250"/>
          <a:ext cx="2076450" cy="4629150"/>
        </a:xfrm>
        <a:prstGeom prst="roundRect">
          <a:avLst>
            <a:gd name="adj" fmla="val 7477"/>
          </a:avLst>
        </a:prstGeom>
        <a:solidFill>
          <a:srgbClr val="FFFFFF"/>
        </a:solidFill>
        <a:ln w="9525">
          <a:solidFill>
            <a:srgbClr val="000000"/>
          </a:solidFill>
          <a:round/>
          <a:headEnd/>
          <a:tailEnd/>
        </a:ln>
        <a:effectLst>
          <a:outerShdw dist="53882" dir="2700000" algn="ctr" rotWithShape="0">
            <a:srgbClr val="BCC5E1">
              <a:alpha val="50000"/>
            </a:srgbClr>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Tahoma"/>
              <a:cs typeface="Tahoma"/>
            </a:rPr>
            <a:t>This spreadsheet lets you analyze a fixed or variable rate home mortgage. You can set up periodic extra payments, or add additional payments manually within the Payment Schedule. Use the spreadsheet to compare different term lengths, rates, loan amounts, and the savings from making extra payments. It also calculates the outstanding balance at the end of a specified number of years and the tax returned if the interest paid is tax deductible.</a:t>
          </a:r>
        </a:p>
        <a:p>
          <a:pPr algn="l" rtl="0">
            <a:defRPr sz="1000"/>
          </a:pPr>
          <a:endParaRPr lang="en-US" sz="1000" b="0" i="0" u="none" strike="noStrike" baseline="0">
            <a:solidFill>
              <a:srgbClr val="000000"/>
            </a:solidFill>
            <a:latin typeface="Tahoma"/>
            <a:cs typeface="Tahoma"/>
          </a:endParaRPr>
        </a:p>
        <a:p>
          <a:pPr algn="l" rtl="0">
            <a:defRPr sz="1000"/>
          </a:pPr>
          <a:r>
            <a:rPr lang="en-US" sz="1000" b="0" i="0" u="none" strike="noStrike" baseline="0">
              <a:solidFill>
                <a:srgbClr val="000000"/>
              </a:solidFill>
              <a:latin typeface="Tahoma"/>
              <a:cs typeface="Tahoma"/>
            </a:rPr>
            <a:t>Edit the CLEAR (white) cells. In the Payment Schedule edit the YELLOW cells.</a:t>
          </a:r>
        </a:p>
        <a:p>
          <a:pPr algn="l" rtl="0">
            <a:defRPr sz="1000"/>
          </a:pPr>
          <a:endParaRPr lang="en-US" sz="1000" b="0" i="0" u="none" strike="noStrike" baseline="0">
            <a:solidFill>
              <a:srgbClr val="000000"/>
            </a:solidFill>
            <a:latin typeface="Tahoma"/>
            <a:cs typeface="Tahoma"/>
          </a:endParaRPr>
        </a:p>
        <a:p>
          <a:pPr algn="l" rtl="0">
            <a:defRPr sz="1000"/>
          </a:pPr>
          <a:r>
            <a:rPr lang="en-US" sz="800" b="0" i="0" u="none" strike="noStrike" baseline="0">
              <a:solidFill>
                <a:srgbClr val="000000"/>
              </a:solidFill>
              <a:latin typeface="Tahoma"/>
              <a:cs typeface="Tahoma"/>
            </a:rPr>
            <a:t>The payment and the interest are rounded to the nearest cent. The last payment is adjusted to bring the balance to zero.</a:t>
          </a:r>
        </a:p>
      </xdr:txBody>
    </xdr:sp>
    <xdr:clientData fPrintsWithSheet="0"/>
  </xdr:twoCellAnchor>
  <xdr:twoCellAnchor editAs="oneCell">
    <xdr:from>
      <xdr:col>4</xdr:col>
      <xdr:colOff>114300</xdr:colOff>
      <xdr:row>12</xdr:row>
      <xdr:rowOff>0</xdr:rowOff>
    </xdr:from>
    <xdr:to>
      <xdr:col>8</xdr:col>
      <xdr:colOff>400050</xdr:colOff>
      <xdr:row>24</xdr:row>
      <xdr:rowOff>161925</xdr:rowOff>
    </xdr:to>
    <xdr:graphicFrame macro="">
      <xdr:nvGraphicFramePr>
        <xdr:cNvPr id="10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8</xdr:col>
      <xdr:colOff>552450</xdr:colOff>
      <xdr:row>12</xdr:row>
      <xdr:rowOff>0</xdr:rowOff>
    </xdr:from>
    <xdr:to>
      <xdr:col>11</xdr:col>
      <xdr:colOff>847725</xdr:colOff>
      <xdr:row>18</xdr:row>
      <xdr:rowOff>142875</xdr:rowOff>
    </xdr:to>
    <xdr:graphicFrame macro="">
      <xdr:nvGraphicFramePr>
        <xdr:cNvPr id="1050"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4</xdr:col>
      <xdr:colOff>66675</xdr:colOff>
      <xdr:row>7</xdr:row>
      <xdr:rowOff>142875</xdr:rowOff>
    </xdr:from>
    <xdr:to>
      <xdr:col>5</xdr:col>
      <xdr:colOff>619125</xdr:colOff>
      <xdr:row>11</xdr:row>
      <xdr:rowOff>57150</xdr:rowOff>
    </xdr:to>
    <xdr:sp macro="" textlink="" fLocksText="0">
      <xdr:nvSpPr>
        <xdr:cNvPr id="1062" name="AutoShape 38"/>
        <xdr:cNvSpPr>
          <a:spLocks noChangeArrowheads="1"/>
        </xdr:cNvSpPr>
      </xdr:nvSpPr>
      <xdr:spPr bwMode="auto">
        <a:xfrm>
          <a:off x="2781300" y="1552575"/>
          <a:ext cx="1190625" cy="676275"/>
        </a:xfrm>
        <a:prstGeom prst="wedgeRoundRectCallout">
          <a:avLst>
            <a:gd name="adj1" fmla="val -55602"/>
            <a:gd name="adj2" fmla="val -78171"/>
            <a:gd name="adj3" fmla="val 16667"/>
          </a:avLst>
        </a:prstGeom>
        <a:solidFill>
          <a:srgbClr val="FFFFFF"/>
        </a:solidFill>
        <a:ln w="9525">
          <a:solidFill>
            <a:srgbClr val="000000"/>
          </a:solidFill>
          <a:miter lim="800000"/>
          <a:headEnd/>
          <a:tailEnd/>
        </a:ln>
        <a:effectLst>
          <a:outerShdw dist="53882" dir="2700000" algn="ctr" rotWithShape="0">
            <a:srgbClr val="273359">
              <a:alpha val="50000"/>
            </a:srgbClr>
          </a:outerShdw>
        </a:effectLst>
      </xdr:spPr>
      <xdr:txBody>
        <a:bodyPr vertOverflow="clip" wrap="square" lIns="27432" tIns="18288" rIns="0" bIns="0" anchor="t" upright="1"/>
        <a:lstStyle/>
        <a:p>
          <a:pPr algn="l" rtl="0">
            <a:defRPr sz="1000"/>
          </a:pPr>
          <a:r>
            <a:rPr lang="en-US" sz="800" b="1" i="0" u="none" strike="noStrike" baseline="0">
              <a:solidFill>
                <a:srgbClr val="000000"/>
              </a:solidFill>
              <a:latin typeface="Tahoma"/>
              <a:cs typeface="Tahoma"/>
            </a:rPr>
            <a:t>1.</a:t>
          </a:r>
          <a:r>
            <a:rPr lang="en-US" sz="800" b="0" i="0" u="none" strike="noStrike" baseline="0">
              <a:solidFill>
                <a:srgbClr val="000000"/>
              </a:solidFill>
              <a:latin typeface="Tahoma"/>
              <a:cs typeface="Tahoma"/>
            </a:rPr>
            <a:t> Enter the loan amount, interest rate, term length, and first payment date.</a:t>
          </a:r>
        </a:p>
      </xdr:txBody>
    </xdr:sp>
    <xdr:clientData fLocksWithSheet="0" fPrintsWithSheet="0"/>
  </xdr:twoCellAnchor>
  <xdr:twoCellAnchor editAs="oneCell">
    <xdr:from>
      <xdr:col>0</xdr:col>
      <xdr:colOff>66675</xdr:colOff>
      <xdr:row>15</xdr:row>
      <xdr:rowOff>85725</xdr:rowOff>
    </xdr:from>
    <xdr:to>
      <xdr:col>2</xdr:col>
      <xdr:colOff>600075</xdr:colOff>
      <xdr:row>18</xdr:row>
      <xdr:rowOff>152400</xdr:rowOff>
    </xdr:to>
    <xdr:sp macro="" textlink="" fLocksText="0">
      <xdr:nvSpPr>
        <xdr:cNvPr id="1063" name="AutoShape 39"/>
        <xdr:cNvSpPr>
          <a:spLocks noChangeArrowheads="1"/>
        </xdr:cNvSpPr>
      </xdr:nvSpPr>
      <xdr:spPr bwMode="auto">
        <a:xfrm>
          <a:off x="66675" y="3009900"/>
          <a:ext cx="1524000" cy="638175"/>
        </a:xfrm>
        <a:prstGeom prst="wedgeRoundRectCallout">
          <a:avLst>
            <a:gd name="adj1" fmla="val 57500"/>
            <a:gd name="adj2" fmla="val -50000"/>
            <a:gd name="adj3" fmla="val 16667"/>
          </a:avLst>
        </a:prstGeom>
        <a:solidFill>
          <a:srgbClr val="FFFFFF"/>
        </a:solidFill>
        <a:ln w="9525">
          <a:solidFill>
            <a:srgbClr val="000000"/>
          </a:solidFill>
          <a:miter lim="800000"/>
          <a:headEnd/>
          <a:tailEnd/>
        </a:ln>
        <a:effectLst>
          <a:outerShdw dist="53882" dir="2700000" algn="ctr" rotWithShape="0">
            <a:srgbClr val="273359">
              <a:alpha val="50000"/>
            </a:srgbClr>
          </a:outerShdw>
        </a:effectLst>
      </xdr:spPr>
      <xdr:txBody>
        <a:bodyPr vertOverflow="clip" wrap="square" lIns="27432" tIns="18288" rIns="0" bIns="0" anchor="t" upright="1"/>
        <a:lstStyle/>
        <a:p>
          <a:pPr algn="l" rtl="0">
            <a:defRPr sz="1000"/>
          </a:pPr>
          <a:r>
            <a:rPr lang="en-US" sz="800" b="1" i="0" u="none" strike="noStrike" baseline="0">
              <a:solidFill>
                <a:srgbClr val="000000"/>
              </a:solidFill>
              <a:latin typeface="Tahoma"/>
              <a:cs typeface="Tahoma"/>
            </a:rPr>
            <a:t>3.</a:t>
          </a:r>
          <a:r>
            <a:rPr lang="en-US" sz="800" b="0" i="0" u="none" strike="noStrike" baseline="0">
              <a:solidFill>
                <a:srgbClr val="000000"/>
              </a:solidFill>
              <a:latin typeface="Tahoma"/>
              <a:cs typeface="Tahoma"/>
            </a:rPr>
            <a:t> Move your mouse over the cells with the red triangles for additional information and instructions.</a:t>
          </a:r>
        </a:p>
      </xdr:txBody>
    </xdr:sp>
    <xdr:clientData fLocksWithSheet="0" fPrintsWithSheet="0"/>
  </xdr:twoCellAnchor>
  <xdr:twoCellAnchor editAs="oneCell">
    <xdr:from>
      <xdr:col>8</xdr:col>
      <xdr:colOff>581025</xdr:colOff>
      <xdr:row>5</xdr:row>
      <xdr:rowOff>57150</xdr:rowOff>
    </xdr:from>
    <xdr:to>
      <xdr:col>10</xdr:col>
      <xdr:colOff>666750</xdr:colOff>
      <xdr:row>8</xdr:row>
      <xdr:rowOff>0</xdr:rowOff>
    </xdr:to>
    <xdr:sp macro="" textlink="" fLocksText="0">
      <xdr:nvSpPr>
        <xdr:cNvPr id="1064" name="AutoShape 40"/>
        <xdr:cNvSpPr>
          <a:spLocks noChangeArrowheads="1"/>
        </xdr:cNvSpPr>
      </xdr:nvSpPr>
      <xdr:spPr bwMode="auto">
        <a:xfrm>
          <a:off x="6162675" y="1085850"/>
          <a:ext cx="1190625" cy="514350"/>
        </a:xfrm>
        <a:prstGeom prst="wedgeRoundRectCallout">
          <a:avLst>
            <a:gd name="adj1" fmla="val 69199"/>
            <a:gd name="adj2" fmla="val -64815"/>
            <a:gd name="adj3" fmla="val 16667"/>
          </a:avLst>
        </a:prstGeom>
        <a:solidFill>
          <a:srgbClr val="FFFFFF"/>
        </a:solidFill>
        <a:ln w="9525">
          <a:solidFill>
            <a:srgbClr val="000000"/>
          </a:solidFill>
          <a:miter lim="800000"/>
          <a:headEnd/>
          <a:tailEnd/>
        </a:ln>
        <a:effectLst>
          <a:outerShdw dist="53882" dir="2700000" algn="ctr" rotWithShape="0">
            <a:srgbClr val="273359">
              <a:alpha val="50000"/>
            </a:srgbClr>
          </a:outerShdw>
        </a:effectLst>
      </xdr:spPr>
      <xdr:txBody>
        <a:bodyPr vertOverflow="clip" wrap="square" lIns="27432" tIns="18288" rIns="0" bIns="0" anchor="t" upright="1"/>
        <a:lstStyle/>
        <a:p>
          <a:pPr algn="l" rtl="0">
            <a:defRPr sz="1000"/>
          </a:pPr>
          <a:r>
            <a:rPr lang="en-US" sz="800" b="1" i="0" u="none" strike="noStrike" baseline="0">
              <a:solidFill>
                <a:srgbClr val="000000"/>
              </a:solidFill>
              <a:latin typeface="Tahoma"/>
              <a:cs typeface="Tahoma"/>
            </a:rPr>
            <a:t>2.</a:t>
          </a:r>
          <a:r>
            <a:rPr lang="en-US" sz="800" b="0" i="0" u="none" strike="noStrike" baseline="0">
              <a:solidFill>
                <a:srgbClr val="000000"/>
              </a:solidFill>
              <a:latin typeface="Tahoma"/>
              <a:cs typeface="Tahoma"/>
            </a:rPr>
            <a:t> Choose type of mortgage: Variable or Fixed rate.</a:t>
          </a:r>
        </a:p>
      </xdr:txBody>
    </xdr:sp>
    <xdr:clientData fLocksWithSheet="0" fPrintsWithSheet="0"/>
  </xdr:twoCellAnchor>
  <xdr:twoCellAnchor editAs="oneCell">
    <xdr:from>
      <xdr:col>4</xdr:col>
      <xdr:colOff>561975</xdr:colOff>
      <xdr:row>25</xdr:row>
      <xdr:rowOff>123825</xdr:rowOff>
    </xdr:from>
    <xdr:to>
      <xdr:col>7</xdr:col>
      <xdr:colOff>457200</xdr:colOff>
      <xdr:row>27</xdr:row>
      <xdr:rowOff>180975</xdr:rowOff>
    </xdr:to>
    <xdr:sp macro="" textlink="" fLocksText="0">
      <xdr:nvSpPr>
        <xdr:cNvPr id="1065" name="AutoShape 41"/>
        <xdr:cNvSpPr>
          <a:spLocks noChangeArrowheads="1"/>
        </xdr:cNvSpPr>
      </xdr:nvSpPr>
      <xdr:spPr bwMode="auto">
        <a:xfrm>
          <a:off x="3276600" y="4991100"/>
          <a:ext cx="1962150" cy="381000"/>
        </a:xfrm>
        <a:prstGeom prst="roundRect">
          <a:avLst>
            <a:gd name="adj" fmla="val 16667"/>
          </a:avLst>
        </a:prstGeom>
        <a:solidFill>
          <a:srgbClr val="FFFFFF"/>
        </a:solidFill>
        <a:ln w="9525">
          <a:solidFill>
            <a:srgbClr val="000000"/>
          </a:solidFill>
          <a:round/>
          <a:headEnd/>
          <a:tailEnd/>
        </a:ln>
        <a:effectLst>
          <a:outerShdw dist="53882" dir="2700000" algn="ctr" rotWithShape="0">
            <a:srgbClr val="273359">
              <a:alpha val="50000"/>
            </a:srgbClr>
          </a:outerShdw>
        </a:effectLst>
      </xdr:spPr>
      <xdr:txBody>
        <a:bodyPr vertOverflow="clip" wrap="square" lIns="27432" tIns="18288" rIns="0" bIns="0" anchor="t" upright="1"/>
        <a:lstStyle/>
        <a:p>
          <a:pPr algn="l" rtl="0">
            <a:defRPr sz="1000"/>
          </a:pPr>
          <a:r>
            <a:rPr lang="en-US" sz="800" b="1" i="0" u="none" strike="noStrike" baseline="0">
              <a:solidFill>
                <a:srgbClr val="000000"/>
              </a:solidFill>
              <a:latin typeface="Tahoma"/>
              <a:cs typeface="Tahoma"/>
            </a:rPr>
            <a:t>4. </a:t>
          </a:r>
          <a:r>
            <a:rPr lang="en-US" sz="800" b="0" i="0" u="none" strike="noStrike" baseline="0">
              <a:solidFill>
                <a:srgbClr val="000000"/>
              </a:solidFill>
              <a:latin typeface="Tahoma"/>
              <a:cs typeface="Tahoma"/>
            </a:rPr>
            <a:t>Delete these balloons by clicking on the edge and pressing the Delete key.</a:t>
          </a:r>
        </a:p>
      </xdr:txBody>
    </xdr:sp>
    <xdr:clientData fLocksWithSheet="0" fPrintsWithSheet="0"/>
  </xdr:twoCellAnchor>
  <xdr:twoCellAnchor editAs="oneCell">
    <xdr:from>
      <xdr:col>10</xdr:col>
      <xdr:colOff>466725</xdr:colOff>
      <xdr:row>0</xdr:row>
      <xdr:rowOff>0</xdr:rowOff>
    </xdr:from>
    <xdr:to>
      <xdr:col>12</xdr:col>
      <xdr:colOff>0</xdr:colOff>
      <xdr:row>0</xdr:row>
      <xdr:rowOff>266700</xdr:rowOff>
    </xdr:to>
    <xdr:pic>
      <xdr:nvPicPr>
        <xdr:cNvPr id="1067" name="Picture 43" descr="vertex42_logo_40px">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53275" y="0"/>
          <a:ext cx="1190625" cy="266700"/>
        </a:xfrm>
        <a:prstGeom prst="rect">
          <a:avLst/>
        </a:prstGeom>
        <a:noFill/>
        <a:ln w="9525">
          <a:solidFill>
            <a:srgbClr val="EAEAEA"/>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home-mortgage-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enableFormatConditionsCalculation="0">
    <tabColor indexed="47"/>
    <pageSetUpPr fitToPage="1"/>
  </sheetPr>
  <dimension ref="A1:N1592"/>
  <sheetViews>
    <sheetView showGridLines="0" tabSelected="1" workbookViewId="0">
      <selection activeCell="D5" sqref="D5"/>
    </sheetView>
  </sheetViews>
  <sheetFormatPr defaultRowHeight="12.75"/>
  <cols>
    <col min="1" max="1" width="5.28515625" style="4" customWidth="1"/>
    <col min="2" max="2" width="9.5703125" style="4" customWidth="1"/>
    <col min="3" max="3" width="11.140625" style="4" customWidth="1"/>
    <col min="4" max="4" width="14.7109375" style="4" customWidth="1"/>
    <col min="5" max="5" width="9.5703125" style="4" customWidth="1"/>
    <col min="6" max="7" width="10.7109375" style="4" customWidth="1"/>
    <col min="8" max="8" width="12" style="4" customWidth="1"/>
    <col min="9" max="9" width="11.5703125" style="4" customWidth="1"/>
    <col min="10" max="10" width="5" style="4" customWidth="1"/>
    <col min="11" max="11" width="11.140625" style="4" customWidth="1"/>
    <col min="12" max="12" width="13.7109375" style="4" customWidth="1"/>
    <col min="13" max="13" width="1.85546875" style="4" customWidth="1"/>
    <col min="14" max="14" width="13.7109375" style="4" customWidth="1"/>
    <col min="15" max="16384" width="9.140625" style="4"/>
  </cols>
  <sheetData>
    <row r="1" spans="1:14" ht="24" customHeight="1" thickBot="1">
      <c r="A1" s="1" t="s">
        <v>0</v>
      </c>
      <c r="B1" s="2"/>
      <c r="C1" s="2"/>
      <c r="D1" s="2"/>
      <c r="E1" s="2"/>
      <c r="F1" s="2"/>
      <c r="G1" s="2"/>
      <c r="H1" s="2"/>
      <c r="I1" s="2"/>
      <c r="J1" s="2"/>
      <c r="K1" s="2"/>
      <c r="L1" s="3" t="s">
        <v>1</v>
      </c>
      <c r="M1" s="2"/>
    </row>
    <row r="2" spans="1:14">
      <c r="A2" s="5" t="s">
        <v>2</v>
      </c>
      <c r="B2" s="6"/>
      <c r="C2" s="6"/>
      <c r="D2" s="6"/>
      <c r="E2" s="6"/>
      <c r="F2" s="6"/>
      <c r="G2" s="7"/>
      <c r="H2" s="6"/>
      <c r="I2" s="6"/>
      <c r="J2" s="6"/>
      <c r="K2" s="6"/>
      <c r="L2" s="78" t="s">
        <v>1</v>
      </c>
      <c r="M2" s="6"/>
    </row>
    <row r="3" spans="1:14">
      <c r="A3" s="8"/>
      <c r="B3" s="6"/>
      <c r="C3" s="6"/>
      <c r="D3" s="6"/>
      <c r="E3" s="6"/>
      <c r="F3" s="6"/>
      <c r="G3" s="6"/>
      <c r="H3" s="6"/>
      <c r="I3" s="6"/>
      <c r="J3" s="6"/>
      <c r="K3" s="6"/>
      <c r="L3" s="6"/>
      <c r="M3" s="6"/>
    </row>
    <row r="4" spans="1:14" ht="16.5" thickBot="1">
      <c r="A4" s="6"/>
      <c r="B4" s="9" t="s">
        <v>3</v>
      </c>
      <c r="C4" s="10"/>
      <c r="D4" s="10"/>
      <c r="E4" s="6"/>
      <c r="F4" s="9" t="s">
        <v>59</v>
      </c>
      <c r="G4" s="10"/>
      <c r="H4" s="10"/>
      <c r="I4" s="6"/>
      <c r="J4" s="9" t="s">
        <v>4</v>
      </c>
      <c r="K4" s="10"/>
      <c r="L4" s="10"/>
      <c r="M4" s="6"/>
    </row>
    <row r="5" spans="1:14" ht="15" customHeight="1">
      <c r="A5" s="6"/>
      <c r="B5" s="6"/>
      <c r="C5" s="11" t="s">
        <v>5</v>
      </c>
      <c r="D5" s="12">
        <v>150000</v>
      </c>
      <c r="E5" s="6"/>
      <c r="F5" s="6"/>
      <c r="G5" s="13" t="s">
        <v>6</v>
      </c>
      <c r="H5" s="14">
        <v>5</v>
      </c>
      <c r="I5" s="6"/>
      <c r="J5" s="6"/>
      <c r="K5" s="15" t="s">
        <v>7</v>
      </c>
      <c r="L5" s="16" t="s">
        <v>8</v>
      </c>
      <c r="M5" s="6"/>
    </row>
    <row r="6" spans="1:14" ht="15" customHeight="1">
      <c r="A6" s="6"/>
      <c r="B6" s="6"/>
      <c r="C6" s="11" t="s">
        <v>9</v>
      </c>
      <c r="D6" s="17">
        <v>5.5E-2</v>
      </c>
      <c r="E6" s="6"/>
      <c r="F6" s="6"/>
      <c r="G6" s="18" t="s">
        <v>10</v>
      </c>
      <c r="H6" s="19">
        <f ca="1">OFFSET(B29,1+H5*periods_per_year,0,1,1)</f>
        <v>41609</v>
      </c>
      <c r="I6" s="6"/>
      <c r="J6" s="6"/>
      <c r="K6" s="20" t="s">
        <v>11</v>
      </c>
      <c r="L6" s="21">
        <v>3</v>
      </c>
      <c r="M6" s="6"/>
    </row>
    <row r="7" spans="1:14" ht="15" customHeight="1">
      <c r="A7" s="6"/>
      <c r="B7" s="6"/>
      <c r="C7" s="11" t="s">
        <v>60</v>
      </c>
      <c r="D7" s="22">
        <v>15</v>
      </c>
      <c r="E7" s="6"/>
      <c r="F7" s="6"/>
      <c r="G7" s="23" t="s">
        <v>12</v>
      </c>
      <c r="H7" s="24">
        <f ca="1">SUM(OFFSET(D29,2,0,H5*periods_per_year,1))</f>
        <v>36470.969999999994</v>
      </c>
      <c r="I7" s="6"/>
      <c r="J7" s="6"/>
      <c r="K7" s="20" t="s">
        <v>13</v>
      </c>
      <c r="L7" s="25">
        <v>0.12</v>
      </c>
      <c r="M7" s="6"/>
    </row>
    <row r="8" spans="1:14" ht="15" customHeight="1">
      <c r="A8" s="6"/>
      <c r="B8" s="6"/>
      <c r="C8" s="18" t="s">
        <v>14</v>
      </c>
      <c r="D8" s="26">
        <v>39814</v>
      </c>
      <c r="E8" s="8"/>
      <c r="F8" s="6"/>
      <c r="G8" s="23" t="s">
        <v>15</v>
      </c>
      <c r="H8" s="24">
        <f ca="1">SUM(OFFSET(H29,2,0,H5*periods_per_year,1))</f>
        <v>37066.830000000009</v>
      </c>
      <c r="I8" s="6"/>
      <c r="J8" s="6"/>
      <c r="K8" s="20" t="s">
        <v>16</v>
      </c>
      <c r="L8" s="25">
        <v>0.04</v>
      </c>
      <c r="M8" s="6"/>
    </row>
    <row r="9" spans="1:14" ht="15" customHeight="1">
      <c r="A9" s="6"/>
      <c r="B9" s="6"/>
      <c r="C9" s="18" t="s">
        <v>17</v>
      </c>
      <c r="D9" s="27" t="s">
        <v>18</v>
      </c>
      <c r="E9" s="8"/>
      <c r="F9" s="6"/>
      <c r="G9" s="28" t="s">
        <v>19</v>
      </c>
      <c r="H9" s="29">
        <f ca="1">IF(OFFSET(I29,1+H5*periods_per_year,0,1,1)="",0,OFFSET(I29,1+H5*periods_per_year,0,1,1))</f>
        <v>112933.17</v>
      </c>
      <c r="I9" s="6"/>
      <c r="J9" s="6"/>
      <c r="K9" s="20" t="s">
        <v>20</v>
      </c>
      <c r="L9" s="21">
        <v>12</v>
      </c>
      <c r="M9" s="6"/>
    </row>
    <row r="10" spans="1:14" ht="15" customHeight="1">
      <c r="A10" s="6"/>
      <c r="B10" s="6"/>
      <c r="C10" s="18" t="s">
        <v>21</v>
      </c>
      <c r="D10" s="30" t="s">
        <v>18</v>
      </c>
      <c r="E10" s="6"/>
      <c r="F10" s="6"/>
      <c r="G10" s="6"/>
      <c r="H10" s="6"/>
      <c r="I10" s="6"/>
      <c r="J10" s="6"/>
      <c r="K10" s="20" t="s">
        <v>22</v>
      </c>
      <c r="L10" s="25">
        <v>2.5000000000000001E-3</v>
      </c>
      <c r="M10" s="6"/>
    </row>
    <row r="11" spans="1:14" ht="15" customHeight="1">
      <c r="A11" s="31" t="s">
        <v>23</v>
      </c>
      <c r="B11" s="6"/>
      <c r="C11" s="32" t="s">
        <v>24</v>
      </c>
      <c r="D11" s="33">
        <f>(IF($D$10="Acc Bi-Weekly",ROUND((-PMT((((1+MortgageCalculator!D6/CP)^(CP/12))-1),term*12,loan_amount))/2,2),IF($D$10="Acc Weekly",ROUND((-PMT((((1+MortgageCalculator!D6/CP)^(CP/12))-1),term*12,loan_amount))/4,2),ROUND(-PMT(((1+D6/CP)^(CP/periods_per_year))-1,nper,loan_amount),2))))</f>
        <v>1225.6300000000001</v>
      </c>
      <c r="E11" s="6"/>
      <c r="F11" s="6"/>
      <c r="G11" s="6"/>
      <c r="H11" s="6"/>
      <c r="I11" s="6"/>
      <c r="J11" s="6"/>
      <c r="K11" s="20" t="s">
        <v>25</v>
      </c>
      <c r="L11" s="34">
        <f>MAX(E31:E1590)</f>
        <v>1225.6300000000001</v>
      </c>
      <c r="M11" s="6"/>
    </row>
    <row r="12" spans="1:14">
      <c r="A12" s="6"/>
      <c r="B12" s="6"/>
      <c r="C12" s="6"/>
      <c r="D12" s="35" t="str">
        <f>IF(nper&gt;1560,"Spreadsheet Only Valid Up to 1560 Payments",".")</f>
        <v>.</v>
      </c>
      <c r="E12" s="6"/>
      <c r="F12" s="6"/>
      <c r="G12" s="6"/>
      <c r="H12" s="6"/>
      <c r="I12" s="6"/>
      <c r="J12" s="6"/>
      <c r="K12" s="20"/>
      <c r="L12" s="20"/>
      <c r="M12" s="6"/>
    </row>
    <row r="13" spans="1:14" ht="16.5" thickBot="1">
      <c r="A13" s="6"/>
      <c r="B13" s="9" t="s">
        <v>26</v>
      </c>
      <c r="C13" s="10"/>
      <c r="D13" s="10"/>
      <c r="E13" s="6"/>
      <c r="F13" s="6"/>
      <c r="G13" s="6"/>
      <c r="H13" s="6"/>
      <c r="I13" s="6"/>
      <c r="J13" s="6"/>
      <c r="K13" s="6"/>
      <c r="L13" s="6"/>
      <c r="M13" s="6"/>
    </row>
    <row r="14" spans="1:14" ht="15" customHeight="1">
      <c r="A14" s="6"/>
      <c r="B14" s="6"/>
      <c r="C14" s="23" t="s">
        <v>27</v>
      </c>
      <c r="D14" s="36">
        <v>0</v>
      </c>
      <c r="E14" s="6"/>
      <c r="F14" s="6"/>
      <c r="G14" s="6"/>
      <c r="H14" s="6"/>
      <c r="I14" s="6"/>
      <c r="J14" s="6"/>
      <c r="K14" s="6"/>
      <c r="L14" s="6"/>
      <c r="M14" s="37"/>
      <c r="N14" s="38"/>
    </row>
    <row r="15" spans="1:14" ht="15" customHeight="1">
      <c r="A15" s="6"/>
      <c r="B15" s="6"/>
      <c r="C15" s="23" t="s">
        <v>28</v>
      </c>
      <c r="D15" s="39">
        <v>1</v>
      </c>
      <c r="E15" s="6"/>
      <c r="F15" s="6"/>
      <c r="G15" s="6"/>
      <c r="H15" s="40" t="s">
        <v>29</v>
      </c>
      <c r="I15" s="6"/>
      <c r="J15" s="6"/>
      <c r="K15" s="6"/>
      <c r="L15" s="6"/>
      <c r="M15" s="37"/>
    </row>
    <row r="16" spans="1:14" ht="15" customHeight="1">
      <c r="A16" s="6"/>
      <c r="B16" s="6"/>
      <c r="C16" s="23" t="s">
        <v>30</v>
      </c>
      <c r="D16" s="36">
        <v>0</v>
      </c>
      <c r="E16" s="8"/>
      <c r="F16" s="6"/>
      <c r="G16" s="20" t="s">
        <v>31</v>
      </c>
      <c r="H16" s="41">
        <f>SUM(NoExtra!D:D)+SUM(NoExtra!F:F)</f>
        <v>220612.13000000006</v>
      </c>
      <c r="I16" s="6"/>
      <c r="J16" s="6"/>
      <c r="K16" s="6"/>
      <c r="L16" s="6"/>
      <c r="M16" s="37"/>
    </row>
    <row r="17" spans="1:14" ht="15" customHeight="1">
      <c r="A17" s="6"/>
      <c r="B17" s="6"/>
      <c r="C17" s="23" t="s">
        <v>61</v>
      </c>
      <c r="D17" s="39">
        <v>5</v>
      </c>
      <c r="E17" s="6"/>
      <c r="F17" s="6"/>
      <c r="G17" s="20" t="s">
        <v>32</v>
      </c>
      <c r="H17" s="41">
        <f>H16-loan_amount</f>
        <v>70612.130000000063</v>
      </c>
      <c r="I17" s="6"/>
      <c r="J17" s="6"/>
      <c r="K17" s="6"/>
      <c r="L17" s="6"/>
      <c r="M17" s="37"/>
    </row>
    <row r="18" spans="1:14" ht="15" customHeight="1">
      <c r="A18" s="6"/>
      <c r="B18" s="6"/>
      <c r="C18" s="20" t="s">
        <v>33</v>
      </c>
      <c r="D18" s="42">
        <f>SUM(F31:G1590)</f>
        <v>0</v>
      </c>
      <c r="E18" s="6"/>
      <c r="F18" s="6"/>
      <c r="G18" s="6"/>
      <c r="H18" s="6"/>
      <c r="I18" s="6"/>
      <c r="J18" s="6"/>
      <c r="K18" s="6"/>
      <c r="L18" s="6"/>
      <c r="M18" s="37"/>
    </row>
    <row r="19" spans="1:14" ht="15" customHeight="1">
      <c r="A19" s="6"/>
      <c r="B19" s="6"/>
      <c r="C19" s="6"/>
      <c r="D19" s="6"/>
      <c r="E19" s="6"/>
      <c r="F19" s="6"/>
      <c r="G19" s="6"/>
      <c r="H19" s="6"/>
      <c r="I19" s="6"/>
      <c r="J19" s="6"/>
      <c r="K19" s="6"/>
      <c r="L19" s="6"/>
      <c r="M19" s="6"/>
    </row>
    <row r="20" spans="1:14" ht="16.5" thickBot="1">
      <c r="A20" s="6"/>
      <c r="B20" s="9" t="s">
        <v>34</v>
      </c>
      <c r="C20" s="10"/>
      <c r="D20" s="10"/>
      <c r="E20" s="6"/>
      <c r="F20" s="6"/>
      <c r="G20" s="6"/>
      <c r="H20" s="6"/>
      <c r="I20" s="6"/>
      <c r="J20" s="6"/>
      <c r="K20" s="6"/>
      <c r="L20" s="6"/>
      <c r="M20" s="6"/>
    </row>
    <row r="21" spans="1:14" ht="16.5" thickBot="1">
      <c r="A21" s="6"/>
      <c r="B21" s="6"/>
      <c r="C21" s="20" t="s">
        <v>31</v>
      </c>
      <c r="D21" s="43">
        <f>SUM(D31:D1590)+SUM(H31:H1590)</f>
        <v>220612.13000000006</v>
      </c>
      <c r="E21" s="6"/>
      <c r="F21" s="6"/>
      <c r="G21" s="6"/>
      <c r="H21" s="6"/>
      <c r="I21" s="6"/>
      <c r="J21" s="9" t="s">
        <v>35</v>
      </c>
      <c r="K21" s="10"/>
      <c r="L21" s="10"/>
      <c r="M21" s="6"/>
    </row>
    <row r="22" spans="1:14" ht="15" customHeight="1">
      <c r="A22" s="6"/>
      <c r="B22" s="6"/>
      <c r="C22" s="20" t="s">
        <v>32</v>
      </c>
      <c r="D22" s="44">
        <f>SUM(D31:D1590)</f>
        <v>70612.12999999999</v>
      </c>
      <c r="E22" s="45"/>
      <c r="F22" s="6"/>
      <c r="G22" s="6"/>
      <c r="H22" s="6"/>
      <c r="I22" s="6"/>
      <c r="J22" s="6"/>
      <c r="K22" s="46" t="s">
        <v>36</v>
      </c>
      <c r="L22" s="47">
        <v>0.25</v>
      </c>
      <c r="M22" s="6"/>
    </row>
    <row r="23" spans="1:14" ht="15" customHeight="1">
      <c r="A23" s="6"/>
      <c r="B23" s="6"/>
      <c r="C23" s="20" t="s">
        <v>37</v>
      </c>
      <c r="D23" s="48">
        <f>ROUND(MAX(A31:A1591)/periods_per_year,2)</f>
        <v>15</v>
      </c>
      <c r="E23" s="6"/>
      <c r="F23" s="6"/>
      <c r="G23" s="6"/>
      <c r="H23" s="6"/>
      <c r="I23" s="6"/>
      <c r="J23" s="6"/>
      <c r="K23" s="37" t="s">
        <v>38</v>
      </c>
      <c r="L23" s="49">
        <f>(1-L22)*D6</f>
        <v>4.1250000000000002E-2</v>
      </c>
      <c r="M23" s="6"/>
    </row>
    <row r="24" spans="1:14" ht="15" customHeight="1">
      <c r="A24" s="6"/>
      <c r="B24" s="6"/>
      <c r="C24" s="20" t="s">
        <v>39</v>
      </c>
      <c r="D24" s="50">
        <f>MAX(B31:B1591)</f>
        <v>45261</v>
      </c>
      <c r="E24" s="6"/>
      <c r="F24" s="6"/>
      <c r="G24" s="6"/>
      <c r="H24" s="6"/>
      <c r="I24" s="6"/>
      <c r="J24" s="6"/>
      <c r="K24" s="51" t="s">
        <v>40</v>
      </c>
      <c r="L24" s="52">
        <f>SUM(K31:K1590)</f>
        <v>17653.032499999998</v>
      </c>
      <c r="M24" s="6"/>
    </row>
    <row r="25" spans="1:14" ht="15" customHeight="1">
      <c r="A25" s="6"/>
      <c r="B25" s="6"/>
      <c r="C25" s="32" t="s">
        <v>41</v>
      </c>
      <c r="D25" s="53">
        <f>IF((H17-D22)&lt;0,0,(H17-D22))</f>
        <v>7.2759576141834259E-11</v>
      </c>
      <c r="E25" s="6"/>
      <c r="F25" s="6"/>
      <c r="G25" s="6"/>
      <c r="H25" s="6"/>
      <c r="I25" s="6"/>
      <c r="J25" s="6"/>
      <c r="K25" s="6"/>
      <c r="L25" s="6"/>
      <c r="M25" s="6"/>
    </row>
    <row r="26" spans="1:14" s="54" customFormat="1">
      <c r="A26" s="6"/>
      <c r="B26" s="6"/>
      <c r="C26" s="6"/>
      <c r="D26" s="6"/>
      <c r="E26" s="6"/>
      <c r="F26" s="6"/>
      <c r="G26" s="6"/>
      <c r="H26" s="6"/>
      <c r="I26" s="6"/>
      <c r="J26" s="6"/>
      <c r="K26" s="6"/>
      <c r="L26" s="6"/>
      <c r="M26" s="6"/>
    </row>
    <row r="27" spans="1:14" s="54" customFormat="1"/>
    <row r="28" spans="1:14" ht="18">
      <c r="A28" s="55" t="s">
        <v>42</v>
      </c>
      <c r="F28" s="54"/>
      <c r="G28" s="54"/>
      <c r="H28" s="54"/>
      <c r="I28" s="54"/>
      <c r="L28" s="56" t="s">
        <v>23</v>
      </c>
    </row>
    <row r="29" spans="1:14" ht="26.25" thickBot="1">
      <c r="A29" s="57" t="s">
        <v>43</v>
      </c>
      <c r="B29" s="58" t="s">
        <v>44</v>
      </c>
      <c r="C29" s="58" t="s">
        <v>45</v>
      </c>
      <c r="D29" s="58" t="s">
        <v>46</v>
      </c>
      <c r="E29" s="58" t="s">
        <v>47</v>
      </c>
      <c r="F29" s="58" t="s">
        <v>48</v>
      </c>
      <c r="G29" s="58" t="s">
        <v>49</v>
      </c>
      <c r="H29" s="58" t="s">
        <v>50</v>
      </c>
      <c r="I29" s="59" t="s">
        <v>51</v>
      </c>
      <c r="J29" s="60" t="s">
        <v>52</v>
      </c>
      <c r="K29" s="58" t="s">
        <v>53</v>
      </c>
      <c r="L29" s="58" t="s">
        <v>54</v>
      </c>
      <c r="M29" s="60"/>
    </row>
    <row r="30" spans="1:14">
      <c r="A30" s="61"/>
      <c r="B30" s="62"/>
      <c r="C30" s="62"/>
      <c r="D30" s="61"/>
      <c r="E30" s="63"/>
      <c r="F30" s="61"/>
      <c r="G30" s="61"/>
      <c r="H30" s="61"/>
      <c r="I30" s="64">
        <f>loan_amount</f>
        <v>150000</v>
      </c>
      <c r="J30" s="61"/>
      <c r="K30" s="61"/>
      <c r="L30" s="61"/>
      <c r="M30" s="61"/>
    </row>
    <row r="31" spans="1:14">
      <c r="A31" s="65">
        <f t="shared" ref="A31:A94" si="0">IF(I30="","",IF(OR(A30&gt;=nper,ROUND(I30,2)&lt;=0),"",A30+1))</f>
        <v>1</v>
      </c>
      <c r="B31" s="66">
        <f t="shared" ref="B31:B94" si="1">IF(A31="","",IF(OR(periods_per_year=26,periods_per_year=52),IF(periods_per_year=26,IF(A31=1,fpdate,B30+14),IF(periods_per_year=52,IF(A31=1,fpdate,B30+7),"n/a")),IF(periods_per_year=24,DATE(YEAR(fpdate),MONTH(fpdate)+(A31-1)/2+IF(AND(DAY(fpdate)&gt;=15,MOD(A31,2)=0),1,0),IF(MOD(A31,2)=0,IF(DAY(fpdate)&gt;=15,DAY(fpdate)-14,DAY(fpdate)+14),DAY(fpdate))),IF(DAY(DATE(YEAR(fpdate),MONTH(fpdate)+A31-1,DAY(fpdate)))&lt;&gt;DAY(fpdate),DATE(YEAR(fpdate),MONTH(fpdate)+A31,0),DATE(YEAR(fpdate),MONTH(fpdate)+A31-1,DAY(fpdate))))))</f>
        <v>39814</v>
      </c>
      <c r="C31" s="67">
        <f t="shared" ref="C31:C94" si="2">IF(A31="","",IF(variable,IF(A31&lt;$L$6*periods_per_year,start_rate,IF($L$10&gt;=0,MIN($L$7,start_rate+$L$10*ROUNDUP((A31-$L$6*periods_per_year)/$L$9,0)),MAX($L$8,start_rate+$L$10*ROUNDUP((A31-$L$6*periods_per_year)/$L$9,0)))),start_rate))</f>
        <v>5.5E-2</v>
      </c>
      <c r="D31" s="68">
        <f t="shared" ref="D31:D94" si="3">IF(A31="","",ROUND((((1+C31/CP)^(CP/periods_per_year))-1)*I30,2))</f>
        <v>687.5</v>
      </c>
      <c r="E31" s="68">
        <f t="shared" ref="E31:E94" si="4">IF(A31="","",IF(A31=nper,I30+D31,MIN(I30+D31,IF(C31=C30,E30,IF($D$10="Acc Bi-Weekly",ROUND((-PMT(((1+C31/CP)^(CP/12))-1,(nper-A31+1)*12/26,I30))/2,2),IF($D$10="Acc Weekly",ROUND((-PMT(((1+C31/CP)^(CP/12))-1,(nper-A31+1)*12/52,I30))/4,2),ROUND(-PMT(((1+C31/CP)^(CP/periods_per_year))-1,nper-A31+1,I30),2)))))))</f>
        <v>1225.6300000000001</v>
      </c>
      <c r="F31" s="68">
        <f t="shared" ref="F31:F94" si="5">IF(A31="","",IF(I30&lt;=E31,0,IF(IF(MOD(A31,int)=0,$D$14,0)+E31&gt;=I30+D31,I30+D31-E31,IF(MOD(A31,int)=0,$D$14,0)+IF(IF(MOD(A31,int)=0,$D$14,0)+IF(MOD(A31-$D$17,periods_per_year)=0,$D$16,0)+E31&lt;I30+D31,IF(MOD(A31-$D$17,periods_per_year)=0,$D$16,0),I30+D31-IF(MOD(A31,int)=0,$D$14,0)-E31))))</f>
        <v>0</v>
      </c>
      <c r="G31" s="69"/>
      <c r="H31" s="68">
        <f t="shared" ref="H31:H94" si="6">IF(A31="","",E31-D31+G31+IF(F31="",0,F31))</f>
        <v>538.13000000000011</v>
      </c>
      <c r="I31" s="68">
        <f t="shared" ref="I31:I94" si="7">IF(A31="","",I30-H31)</f>
        <v>149461.87</v>
      </c>
      <c r="J31" s="70" t="str">
        <f t="shared" ref="J31:J94" si="8">IF(A31="","",IF(MOD(A31,periods_per_year)=0,A31/periods_per_year,""))</f>
        <v/>
      </c>
      <c r="K31" s="68">
        <f t="shared" ref="K31:K94" si="9">IF(A31="","",$L$22*D31)</f>
        <v>171.875</v>
      </c>
      <c r="L31" s="68">
        <f>IF(A31="","",SUM($K$31:K31))</f>
        <v>171.875</v>
      </c>
      <c r="N31" s="71"/>
    </row>
    <row r="32" spans="1:14">
      <c r="A32" s="65">
        <f t="shared" si="0"/>
        <v>2</v>
      </c>
      <c r="B32" s="66">
        <f t="shared" si="1"/>
        <v>39845</v>
      </c>
      <c r="C32" s="67">
        <f t="shared" si="2"/>
        <v>5.5E-2</v>
      </c>
      <c r="D32" s="68">
        <f t="shared" si="3"/>
        <v>685.03</v>
      </c>
      <c r="E32" s="68">
        <f t="shared" si="4"/>
        <v>1225.6300000000001</v>
      </c>
      <c r="F32" s="68">
        <f t="shared" si="5"/>
        <v>0</v>
      </c>
      <c r="G32" s="69"/>
      <c r="H32" s="68">
        <f t="shared" si="6"/>
        <v>540.60000000000014</v>
      </c>
      <c r="I32" s="68">
        <f t="shared" si="7"/>
        <v>148921.26999999999</v>
      </c>
      <c r="J32" s="70" t="str">
        <f t="shared" si="8"/>
        <v/>
      </c>
      <c r="K32" s="68">
        <f t="shared" si="9"/>
        <v>171.25749999999999</v>
      </c>
      <c r="L32" s="68">
        <f>IF(A32="","",SUM($K$31:K32))</f>
        <v>343.13249999999999</v>
      </c>
      <c r="N32" s="71"/>
    </row>
    <row r="33" spans="1:14">
      <c r="A33" s="65">
        <f t="shared" si="0"/>
        <v>3</v>
      </c>
      <c r="B33" s="66">
        <f t="shared" si="1"/>
        <v>39873</v>
      </c>
      <c r="C33" s="67">
        <f t="shared" si="2"/>
        <v>5.5E-2</v>
      </c>
      <c r="D33" s="68">
        <f t="shared" si="3"/>
        <v>682.56</v>
      </c>
      <c r="E33" s="68">
        <f t="shared" si="4"/>
        <v>1225.6300000000001</v>
      </c>
      <c r="F33" s="68">
        <f t="shared" si="5"/>
        <v>0</v>
      </c>
      <c r="G33" s="69"/>
      <c r="H33" s="68">
        <f t="shared" si="6"/>
        <v>543.07000000000016</v>
      </c>
      <c r="I33" s="68">
        <f t="shared" si="7"/>
        <v>148378.19999999998</v>
      </c>
      <c r="J33" s="70" t="str">
        <f t="shared" si="8"/>
        <v/>
      </c>
      <c r="K33" s="68">
        <f t="shared" si="9"/>
        <v>170.64</v>
      </c>
      <c r="L33" s="68">
        <f>IF(A33="","",SUM($K$31:K33))</f>
        <v>513.77250000000004</v>
      </c>
      <c r="N33" s="71"/>
    </row>
    <row r="34" spans="1:14">
      <c r="A34" s="65">
        <f t="shared" si="0"/>
        <v>4</v>
      </c>
      <c r="B34" s="66">
        <f t="shared" si="1"/>
        <v>39904</v>
      </c>
      <c r="C34" s="67">
        <f t="shared" si="2"/>
        <v>5.5E-2</v>
      </c>
      <c r="D34" s="68">
        <f t="shared" si="3"/>
        <v>680.07</v>
      </c>
      <c r="E34" s="68">
        <f t="shared" si="4"/>
        <v>1225.6300000000001</v>
      </c>
      <c r="F34" s="68">
        <f t="shared" si="5"/>
        <v>0</v>
      </c>
      <c r="G34" s="69"/>
      <c r="H34" s="68">
        <f t="shared" si="6"/>
        <v>545.56000000000006</v>
      </c>
      <c r="I34" s="68">
        <f t="shared" si="7"/>
        <v>147832.63999999998</v>
      </c>
      <c r="J34" s="70" t="str">
        <f t="shared" si="8"/>
        <v/>
      </c>
      <c r="K34" s="68">
        <f t="shared" si="9"/>
        <v>170.01750000000001</v>
      </c>
      <c r="L34" s="68">
        <f>IF(A34="","",SUM($K$31:K34))</f>
        <v>683.79000000000008</v>
      </c>
      <c r="N34" s="71"/>
    </row>
    <row r="35" spans="1:14">
      <c r="A35" s="65">
        <f t="shared" si="0"/>
        <v>5</v>
      </c>
      <c r="B35" s="66">
        <f t="shared" si="1"/>
        <v>39934</v>
      </c>
      <c r="C35" s="67">
        <f t="shared" si="2"/>
        <v>5.5E-2</v>
      </c>
      <c r="D35" s="68">
        <f t="shared" si="3"/>
        <v>677.57</v>
      </c>
      <c r="E35" s="68">
        <f t="shared" si="4"/>
        <v>1225.6300000000001</v>
      </c>
      <c r="F35" s="68">
        <f t="shared" si="5"/>
        <v>0</v>
      </c>
      <c r="G35" s="69"/>
      <c r="H35" s="68">
        <f t="shared" si="6"/>
        <v>548.06000000000006</v>
      </c>
      <c r="I35" s="68">
        <f t="shared" si="7"/>
        <v>147284.57999999999</v>
      </c>
      <c r="J35" s="70" t="str">
        <f t="shared" si="8"/>
        <v/>
      </c>
      <c r="K35" s="68">
        <f t="shared" si="9"/>
        <v>169.39250000000001</v>
      </c>
      <c r="L35" s="68">
        <f>IF(A35="","",SUM($K$31:K35))</f>
        <v>853.18250000000012</v>
      </c>
      <c r="N35" s="71"/>
    </row>
    <row r="36" spans="1:14">
      <c r="A36" s="65">
        <f t="shared" si="0"/>
        <v>6</v>
      </c>
      <c r="B36" s="66">
        <f t="shared" si="1"/>
        <v>39965</v>
      </c>
      <c r="C36" s="67">
        <f t="shared" si="2"/>
        <v>5.5E-2</v>
      </c>
      <c r="D36" s="68">
        <f t="shared" si="3"/>
        <v>675.05</v>
      </c>
      <c r="E36" s="68">
        <f t="shared" si="4"/>
        <v>1225.6300000000001</v>
      </c>
      <c r="F36" s="68">
        <f t="shared" si="5"/>
        <v>0</v>
      </c>
      <c r="G36" s="69"/>
      <c r="H36" s="68">
        <f t="shared" si="6"/>
        <v>550.58000000000015</v>
      </c>
      <c r="I36" s="68">
        <f t="shared" si="7"/>
        <v>146734</v>
      </c>
      <c r="J36" s="70" t="str">
        <f t="shared" si="8"/>
        <v/>
      </c>
      <c r="K36" s="68">
        <f t="shared" si="9"/>
        <v>168.76249999999999</v>
      </c>
      <c r="L36" s="68">
        <f>IF(A36="","",SUM($K$31:K36))</f>
        <v>1021.9450000000002</v>
      </c>
      <c r="N36" s="71"/>
    </row>
    <row r="37" spans="1:14">
      <c r="A37" s="65">
        <f t="shared" si="0"/>
        <v>7</v>
      </c>
      <c r="B37" s="66">
        <f t="shared" si="1"/>
        <v>39995</v>
      </c>
      <c r="C37" s="67">
        <f t="shared" si="2"/>
        <v>5.5E-2</v>
      </c>
      <c r="D37" s="68">
        <f t="shared" si="3"/>
        <v>672.53</v>
      </c>
      <c r="E37" s="68">
        <f t="shared" si="4"/>
        <v>1225.6300000000001</v>
      </c>
      <c r="F37" s="68">
        <f t="shared" si="5"/>
        <v>0</v>
      </c>
      <c r="G37" s="69"/>
      <c r="H37" s="68">
        <f t="shared" si="6"/>
        <v>553.10000000000014</v>
      </c>
      <c r="I37" s="68">
        <f t="shared" si="7"/>
        <v>146180.9</v>
      </c>
      <c r="J37" s="70" t="str">
        <f t="shared" si="8"/>
        <v/>
      </c>
      <c r="K37" s="68">
        <f t="shared" si="9"/>
        <v>168.13249999999999</v>
      </c>
      <c r="L37" s="68">
        <f>IF(A37="","",SUM($K$31:K37))</f>
        <v>1190.0775000000001</v>
      </c>
      <c r="N37" s="71"/>
    </row>
    <row r="38" spans="1:14">
      <c r="A38" s="65">
        <f t="shared" si="0"/>
        <v>8</v>
      </c>
      <c r="B38" s="66">
        <f t="shared" si="1"/>
        <v>40026</v>
      </c>
      <c r="C38" s="67">
        <f t="shared" si="2"/>
        <v>5.5E-2</v>
      </c>
      <c r="D38" s="68">
        <f t="shared" si="3"/>
        <v>670</v>
      </c>
      <c r="E38" s="68">
        <f t="shared" si="4"/>
        <v>1225.6300000000001</v>
      </c>
      <c r="F38" s="68">
        <f t="shared" si="5"/>
        <v>0</v>
      </c>
      <c r="G38" s="69"/>
      <c r="H38" s="68">
        <f t="shared" si="6"/>
        <v>555.63000000000011</v>
      </c>
      <c r="I38" s="68">
        <f t="shared" si="7"/>
        <v>145625.26999999999</v>
      </c>
      <c r="J38" s="70" t="str">
        <f t="shared" si="8"/>
        <v/>
      </c>
      <c r="K38" s="68">
        <f t="shared" si="9"/>
        <v>167.5</v>
      </c>
      <c r="L38" s="68">
        <f>IF(A38="","",SUM($K$31:K38))</f>
        <v>1357.5775000000001</v>
      </c>
      <c r="N38" s="71"/>
    </row>
    <row r="39" spans="1:14">
      <c r="A39" s="65">
        <f t="shared" si="0"/>
        <v>9</v>
      </c>
      <c r="B39" s="66">
        <f t="shared" si="1"/>
        <v>40057</v>
      </c>
      <c r="C39" s="67">
        <f t="shared" si="2"/>
        <v>5.5E-2</v>
      </c>
      <c r="D39" s="68">
        <f t="shared" si="3"/>
        <v>667.45</v>
      </c>
      <c r="E39" s="68">
        <f t="shared" si="4"/>
        <v>1225.6300000000001</v>
      </c>
      <c r="F39" s="68">
        <f t="shared" si="5"/>
        <v>0</v>
      </c>
      <c r="G39" s="69"/>
      <c r="H39" s="68">
        <f t="shared" si="6"/>
        <v>558.18000000000006</v>
      </c>
      <c r="I39" s="68">
        <f t="shared" si="7"/>
        <v>145067.09</v>
      </c>
      <c r="J39" s="70" t="str">
        <f t="shared" si="8"/>
        <v/>
      </c>
      <c r="K39" s="68">
        <f t="shared" si="9"/>
        <v>166.86250000000001</v>
      </c>
      <c r="L39" s="68">
        <f>IF(A39="","",SUM($K$31:K39))</f>
        <v>1524.44</v>
      </c>
      <c r="N39" s="71"/>
    </row>
    <row r="40" spans="1:14">
      <c r="A40" s="65">
        <f t="shared" si="0"/>
        <v>10</v>
      </c>
      <c r="B40" s="66">
        <f t="shared" si="1"/>
        <v>40087</v>
      </c>
      <c r="C40" s="67">
        <f t="shared" si="2"/>
        <v>5.5E-2</v>
      </c>
      <c r="D40" s="68">
        <f t="shared" si="3"/>
        <v>664.89</v>
      </c>
      <c r="E40" s="68">
        <f t="shared" si="4"/>
        <v>1225.6300000000001</v>
      </c>
      <c r="F40" s="68">
        <f t="shared" si="5"/>
        <v>0</v>
      </c>
      <c r="G40" s="69"/>
      <c r="H40" s="68">
        <f t="shared" si="6"/>
        <v>560.74000000000012</v>
      </c>
      <c r="I40" s="68">
        <f t="shared" si="7"/>
        <v>144506.35</v>
      </c>
      <c r="J40" s="70" t="str">
        <f t="shared" si="8"/>
        <v/>
      </c>
      <c r="K40" s="68">
        <f t="shared" si="9"/>
        <v>166.2225</v>
      </c>
      <c r="L40" s="68">
        <f>IF(A40="","",SUM($K$31:K40))</f>
        <v>1690.6625000000001</v>
      </c>
      <c r="N40" s="71"/>
    </row>
    <row r="41" spans="1:14">
      <c r="A41" s="65">
        <f t="shared" si="0"/>
        <v>11</v>
      </c>
      <c r="B41" s="66">
        <f t="shared" si="1"/>
        <v>40118</v>
      </c>
      <c r="C41" s="67">
        <f t="shared" si="2"/>
        <v>5.5E-2</v>
      </c>
      <c r="D41" s="68">
        <f t="shared" si="3"/>
        <v>662.32</v>
      </c>
      <c r="E41" s="68">
        <f t="shared" si="4"/>
        <v>1225.6300000000001</v>
      </c>
      <c r="F41" s="68">
        <f t="shared" si="5"/>
        <v>0</v>
      </c>
      <c r="G41" s="69"/>
      <c r="H41" s="68">
        <f t="shared" si="6"/>
        <v>563.31000000000006</v>
      </c>
      <c r="I41" s="68">
        <f t="shared" si="7"/>
        <v>143943.04000000001</v>
      </c>
      <c r="J41" s="70" t="str">
        <f t="shared" si="8"/>
        <v/>
      </c>
      <c r="K41" s="68">
        <f t="shared" si="9"/>
        <v>165.58</v>
      </c>
      <c r="L41" s="68">
        <f>IF(A41="","",SUM($K$31:K41))</f>
        <v>1856.2425000000001</v>
      </c>
      <c r="N41" s="71"/>
    </row>
    <row r="42" spans="1:14">
      <c r="A42" s="65">
        <f t="shared" si="0"/>
        <v>12</v>
      </c>
      <c r="B42" s="66">
        <f t="shared" si="1"/>
        <v>40148</v>
      </c>
      <c r="C42" s="67">
        <f t="shared" si="2"/>
        <v>5.5E-2</v>
      </c>
      <c r="D42" s="68">
        <f t="shared" si="3"/>
        <v>659.74</v>
      </c>
      <c r="E42" s="68">
        <f t="shared" si="4"/>
        <v>1225.6300000000001</v>
      </c>
      <c r="F42" s="68">
        <f t="shared" si="5"/>
        <v>0</v>
      </c>
      <c r="G42" s="69"/>
      <c r="H42" s="68">
        <f t="shared" si="6"/>
        <v>565.8900000000001</v>
      </c>
      <c r="I42" s="68">
        <f t="shared" si="7"/>
        <v>143377.15</v>
      </c>
      <c r="J42" s="70">
        <f t="shared" si="8"/>
        <v>1</v>
      </c>
      <c r="K42" s="68">
        <f t="shared" si="9"/>
        <v>164.935</v>
      </c>
      <c r="L42" s="68">
        <f>IF(A42="","",SUM($K$31:K42))</f>
        <v>2021.1775</v>
      </c>
      <c r="N42" s="71"/>
    </row>
    <row r="43" spans="1:14">
      <c r="A43" s="65">
        <f t="shared" si="0"/>
        <v>13</v>
      </c>
      <c r="B43" s="66">
        <f t="shared" si="1"/>
        <v>40179</v>
      </c>
      <c r="C43" s="67">
        <f t="shared" si="2"/>
        <v>5.5E-2</v>
      </c>
      <c r="D43" s="68">
        <f t="shared" si="3"/>
        <v>657.15</v>
      </c>
      <c r="E43" s="68">
        <f t="shared" si="4"/>
        <v>1225.6300000000001</v>
      </c>
      <c r="F43" s="68">
        <f t="shared" si="5"/>
        <v>0</v>
      </c>
      <c r="G43" s="69"/>
      <c r="H43" s="68">
        <f t="shared" si="6"/>
        <v>568.48000000000013</v>
      </c>
      <c r="I43" s="68">
        <f t="shared" si="7"/>
        <v>142808.66999999998</v>
      </c>
      <c r="J43" s="70" t="str">
        <f t="shared" si="8"/>
        <v/>
      </c>
      <c r="K43" s="68">
        <f t="shared" si="9"/>
        <v>164.28749999999999</v>
      </c>
      <c r="L43" s="68">
        <f>IF(A43="","",SUM($K$31:K43))</f>
        <v>2185.4650000000001</v>
      </c>
      <c r="N43" s="71"/>
    </row>
    <row r="44" spans="1:14">
      <c r="A44" s="65">
        <f t="shared" si="0"/>
        <v>14</v>
      </c>
      <c r="B44" s="66">
        <f t="shared" si="1"/>
        <v>40210</v>
      </c>
      <c r="C44" s="67">
        <f t="shared" si="2"/>
        <v>5.5E-2</v>
      </c>
      <c r="D44" s="68">
        <f t="shared" si="3"/>
        <v>654.54</v>
      </c>
      <c r="E44" s="68">
        <f t="shared" si="4"/>
        <v>1225.6300000000001</v>
      </c>
      <c r="F44" s="68">
        <f t="shared" si="5"/>
        <v>0</v>
      </c>
      <c r="G44" s="69"/>
      <c r="H44" s="68">
        <f t="shared" si="6"/>
        <v>571.09000000000015</v>
      </c>
      <c r="I44" s="68">
        <f t="shared" si="7"/>
        <v>142237.57999999999</v>
      </c>
      <c r="J44" s="70" t="str">
        <f t="shared" si="8"/>
        <v/>
      </c>
      <c r="K44" s="68">
        <f t="shared" si="9"/>
        <v>163.63499999999999</v>
      </c>
      <c r="L44" s="68">
        <f>IF(A44="","",SUM($K$31:K44))</f>
        <v>2349.1000000000004</v>
      </c>
      <c r="N44" s="71"/>
    </row>
    <row r="45" spans="1:14">
      <c r="A45" s="65">
        <f t="shared" si="0"/>
        <v>15</v>
      </c>
      <c r="B45" s="66">
        <f t="shared" si="1"/>
        <v>40238</v>
      </c>
      <c r="C45" s="67">
        <f t="shared" si="2"/>
        <v>5.5E-2</v>
      </c>
      <c r="D45" s="68">
        <f t="shared" si="3"/>
        <v>651.91999999999996</v>
      </c>
      <c r="E45" s="68">
        <f t="shared" si="4"/>
        <v>1225.6300000000001</v>
      </c>
      <c r="F45" s="68">
        <f t="shared" si="5"/>
        <v>0</v>
      </c>
      <c r="G45" s="69"/>
      <c r="H45" s="68">
        <f t="shared" si="6"/>
        <v>573.71000000000015</v>
      </c>
      <c r="I45" s="68">
        <f t="shared" si="7"/>
        <v>141663.87</v>
      </c>
      <c r="J45" s="70" t="str">
        <f t="shared" si="8"/>
        <v/>
      </c>
      <c r="K45" s="68">
        <f t="shared" si="9"/>
        <v>162.97999999999999</v>
      </c>
      <c r="L45" s="68">
        <f>IF(A45="","",SUM($K$31:K45))</f>
        <v>2512.0800000000004</v>
      </c>
      <c r="N45" s="71"/>
    </row>
    <row r="46" spans="1:14">
      <c r="A46" s="65">
        <f t="shared" si="0"/>
        <v>16</v>
      </c>
      <c r="B46" s="66">
        <f t="shared" si="1"/>
        <v>40269</v>
      </c>
      <c r="C46" s="67">
        <f t="shared" si="2"/>
        <v>5.5E-2</v>
      </c>
      <c r="D46" s="68">
        <f t="shared" si="3"/>
        <v>649.29</v>
      </c>
      <c r="E46" s="68">
        <f t="shared" si="4"/>
        <v>1225.6300000000001</v>
      </c>
      <c r="F46" s="68">
        <f t="shared" si="5"/>
        <v>0</v>
      </c>
      <c r="G46" s="69"/>
      <c r="H46" s="68">
        <f t="shared" si="6"/>
        <v>576.34000000000015</v>
      </c>
      <c r="I46" s="68">
        <f t="shared" si="7"/>
        <v>141087.53</v>
      </c>
      <c r="J46" s="70" t="str">
        <f t="shared" si="8"/>
        <v/>
      </c>
      <c r="K46" s="68">
        <f t="shared" si="9"/>
        <v>162.32249999999999</v>
      </c>
      <c r="L46" s="68">
        <f>IF(A46="","",SUM($K$31:K46))</f>
        <v>2674.4025000000001</v>
      </c>
      <c r="N46" s="71"/>
    </row>
    <row r="47" spans="1:14">
      <c r="A47" s="65">
        <f t="shared" si="0"/>
        <v>17</v>
      </c>
      <c r="B47" s="66">
        <f t="shared" si="1"/>
        <v>40299</v>
      </c>
      <c r="C47" s="67">
        <f t="shared" si="2"/>
        <v>5.5E-2</v>
      </c>
      <c r="D47" s="68">
        <f t="shared" si="3"/>
        <v>646.65</v>
      </c>
      <c r="E47" s="68">
        <f t="shared" si="4"/>
        <v>1225.6300000000001</v>
      </c>
      <c r="F47" s="68">
        <f t="shared" si="5"/>
        <v>0</v>
      </c>
      <c r="G47" s="69"/>
      <c r="H47" s="68">
        <f t="shared" si="6"/>
        <v>578.98000000000013</v>
      </c>
      <c r="I47" s="68">
        <f t="shared" si="7"/>
        <v>140508.54999999999</v>
      </c>
      <c r="J47" s="70" t="str">
        <f t="shared" si="8"/>
        <v/>
      </c>
      <c r="K47" s="68">
        <f t="shared" si="9"/>
        <v>161.66249999999999</v>
      </c>
      <c r="L47" s="68">
        <f>IF(A47="","",SUM($K$31:K47))</f>
        <v>2836.0650000000001</v>
      </c>
      <c r="N47" s="71"/>
    </row>
    <row r="48" spans="1:14">
      <c r="A48" s="65">
        <f t="shared" si="0"/>
        <v>18</v>
      </c>
      <c r="B48" s="66">
        <f t="shared" si="1"/>
        <v>40330</v>
      </c>
      <c r="C48" s="67">
        <f t="shared" si="2"/>
        <v>5.5E-2</v>
      </c>
      <c r="D48" s="68">
        <f t="shared" si="3"/>
        <v>644</v>
      </c>
      <c r="E48" s="68">
        <f t="shared" si="4"/>
        <v>1225.6300000000001</v>
      </c>
      <c r="F48" s="68">
        <f t="shared" si="5"/>
        <v>0</v>
      </c>
      <c r="G48" s="69"/>
      <c r="H48" s="68">
        <f t="shared" si="6"/>
        <v>581.63000000000011</v>
      </c>
      <c r="I48" s="68">
        <f t="shared" si="7"/>
        <v>139926.91999999998</v>
      </c>
      <c r="J48" s="70" t="str">
        <f t="shared" si="8"/>
        <v/>
      </c>
      <c r="K48" s="68">
        <f t="shared" si="9"/>
        <v>161</v>
      </c>
      <c r="L48" s="68">
        <f>IF(A48="","",SUM($K$31:K48))</f>
        <v>2997.0650000000001</v>
      </c>
      <c r="N48" s="71"/>
    </row>
    <row r="49" spans="1:14">
      <c r="A49" s="65">
        <f t="shared" si="0"/>
        <v>19</v>
      </c>
      <c r="B49" s="66">
        <f t="shared" si="1"/>
        <v>40360</v>
      </c>
      <c r="C49" s="67">
        <f t="shared" si="2"/>
        <v>5.5E-2</v>
      </c>
      <c r="D49" s="68">
        <f t="shared" si="3"/>
        <v>641.33000000000004</v>
      </c>
      <c r="E49" s="68">
        <f t="shared" si="4"/>
        <v>1225.6300000000001</v>
      </c>
      <c r="F49" s="68">
        <f t="shared" si="5"/>
        <v>0</v>
      </c>
      <c r="G49" s="69"/>
      <c r="H49" s="68">
        <f t="shared" si="6"/>
        <v>584.30000000000007</v>
      </c>
      <c r="I49" s="68">
        <f t="shared" si="7"/>
        <v>139342.62</v>
      </c>
      <c r="J49" s="70" t="str">
        <f t="shared" si="8"/>
        <v/>
      </c>
      <c r="K49" s="68">
        <f t="shared" si="9"/>
        <v>160.33250000000001</v>
      </c>
      <c r="L49" s="68">
        <f>IF(A49="","",SUM($K$31:K49))</f>
        <v>3157.3975</v>
      </c>
      <c r="N49" s="71"/>
    </row>
    <row r="50" spans="1:14">
      <c r="A50" s="65">
        <f t="shared" si="0"/>
        <v>20</v>
      </c>
      <c r="B50" s="66">
        <f t="shared" si="1"/>
        <v>40391</v>
      </c>
      <c r="C50" s="67">
        <f t="shared" si="2"/>
        <v>5.5E-2</v>
      </c>
      <c r="D50" s="68">
        <f t="shared" si="3"/>
        <v>638.65</v>
      </c>
      <c r="E50" s="68">
        <f t="shared" si="4"/>
        <v>1225.6300000000001</v>
      </c>
      <c r="F50" s="68">
        <f t="shared" si="5"/>
        <v>0</v>
      </c>
      <c r="G50" s="69"/>
      <c r="H50" s="68">
        <f t="shared" si="6"/>
        <v>586.98000000000013</v>
      </c>
      <c r="I50" s="68">
        <f t="shared" si="7"/>
        <v>138755.63999999998</v>
      </c>
      <c r="J50" s="70" t="str">
        <f t="shared" si="8"/>
        <v/>
      </c>
      <c r="K50" s="68">
        <f t="shared" si="9"/>
        <v>159.66249999999999</v>
      </c>
      <c r="L50" s="68">
        <f>IF(A50="","",SUM($K$31:K50))</f>
        <v>3317.06</v>
      </c>
      <c r="N50" s="71"/>
    </row>
    <row r="51" spans="1:14">
      <c r="A51" s="65">
        <f t="shared" si="0"/>
        <v>21</v>
      </c>
      <c r="B51" s="66">
        <f t="shared" si="1"/>
        <v>40422</v>
      </c>
      <c r="C51" s="67">
        <f t="shared" si="2"/>
        <v>5.5E-2</v>
      </c>
      <c r="D51" s="68">
        <f t="shared" si="3"/>
        <v>635.96</v>
      </c>
      <c r="E51" s="68">
        <f t="shared" si="4"/>
        <v>1225.6300000000001</v>
      </c>
      <c r="F51" s="68">
        <f t="shared" si="5"/>
        <v>0</v>
      </c>
      <c r="G51" s="69"/>
      <c r="H51" s="68">
        <f t="shared" si="6"/>
        <v>589.67000000000007</v>
      </c>
      <c r="I51" s="68">
        <f t="shared" si="7"/>
        <v>138165.96999999997</v>
      </c>
      <c r="J51" s="70" t="str">
        <f t="shared" si="8"/>
        <v/>
      </c>
      <c r="K51" s="68">
        <f t="shared" si="9"/>
        <v>158.99</v>
      </c>
      <c r="L51" s="68">
        <f>IF(A51="","",SUM($K$31:K51))</f>
        <v>3476.05</v>
      </c>
      <c r="N51" s="71"/>
    </row>
    <row r="52" spans="1:14">
      <c r="A52" s="65">
        <f t="shared" si="0"/>
        <v>22</v>
      </c>
      <c r="B52" s="66">
        <f t="shared" si="1"/>
        <v>40452</v>
      </c>
      <c r="C52" s="67">
        <f t="shared" si="2"/>
        <v>5.5E-2</v>
      </c>
      <c r="D52" s="68">
        <f t="shared" si="3"/>
        <v>633.26</v>
      </c>
      <c r="E52" s="68">
        <f t="shared" si="4"/>
        <v>1225.6300000000001</v>
      </c>
      <c r="F52" s="68">
        <f t="shared" si="5"/>
        <v>0</v>
      </c>
      <c r="G52" s="69"/>
      <c r="H52" s="68">
        <f t="shared" si="6"/>
        <v>592.37000000000012</v>
      </c>
      <c r="I52" s="68">
        <f t="shared" si="7"/>
        <v>137573.59999999998</v>
      </c>
      <c r="J52" s="70" t="str">
        <f t="shared" si="8"/>
        <v/>
      </c>
      <c r="K52" s="68">
        <f t="shared" si="9"/>
        <v>158.315</v>
      </c>
      <c r="L52" s="68">
        <f>IF(A52="","",SUM($K$31:K52))</f>
        <v>3634.3650000000002</v>
      </c>
      <c r="N52" s="71"/>
    </row>
    <row r="53" spans="1:14">
      <c r="A53" s="65">
        <f t="shared" si="0"/>
        <v>23</v>
      </c>
      <c r="B53" s="66">
        <f t="shared" si="1"/>
        <v>40483</v>
      </c>
      <c r="C53" s="67">
        <f t="shared" si="2"/>
        <v>5.5E-2</v>
      </c>
      <c r="D53" s="68">
        <f t="shared" si="3"/>
        <v>630.54999999999995</v>
      </c>
      <c r="E53" s="68">
        <f t="shared" si="4"/>
        <v>1225.6300000000001</v>
      </c>
      <c r="F53" s="68">
        <f t="shared" si="5"/>
        <v>0</v>
      </c>
      <c r="G53" s="69"/>
      <c r="H53" s="68">
        <f t="shared" si="6"/>
        <v>595.08000000000015</v>
      </c>
      <c r="I53" s="68">
        <f t="shared" si="7"/>
        <v>136978.51999999999</v>
      </c>
      <c r="J53" s="70" t="str">
        <f t="shared" si="8"/>
        <v/>
      </c>
      <c r="K53" s="68">
        <f t="shared" si="9"/>
        <v>157.63749999999999</v>
      </c>
      <c r="L53" s="68">
        <f>IF(A53="","",SUM($K$31:K53))</f>
        <v>3792.0025000000001</v>
      </c>
      <c r="N53" s="71"/>
    </row>
    <row r="54" spans="1:14">
      <c r="A54" s="65">
        <f t="shared" si="0"/>
        <v>24</v>
      </c>
      <c r="B54" s="66">
        <f t="shared" si="1"/>
        <v>40513</v>
      </c>
      <c r="C54" s="67">
        <f t="shared" si="2"/>
        <v>5.5E-2</v>
      </c>
      <c r="D54" s="68">
        <f t="shared" si="3"/>
        <v>627.82000000000005</v>
      </c>
      <c r="E54" s="68">
        <f t="shared" si="4"/>
        <v>1225.6300000000001</v>
      </c>
      <c r="F54" s="68">
        <f t="shared" si="5"/>
        <v>0</v>
      </c>
      <c r="G54" s="69"/>
      <c r="H54" s="68">
        <f t="shared" si="6"/>
        <v>597.81000000000006</v>
      </c>
      <c r="I54" s="68">
        <f t="shared" si="7"/>
        <v>136380.71</v>
      </c>
      <c r="J54" s="70">
        <f t="shared" si="8"/>
        <v>2</v>
      </c>
      <c r="K54" s="68">
        <f t="shared" si="9"/>
        <v>156.95500000000001</v>
      </c>
      <c r="L54" s="68">
        <f>IF(A54="","",SUM($K$31:K54))</f>
        <v>3948.9575</v>
      </c>
      <c r="N54" s="71"/>
    </row>
    <row r="55" spans="1:14">
      <c r="A55" s="65">
        <f t="shared" si="0"/>
        <v>25</v>
      </c>
      <c r="B55" s="66">
        <f t="shared" si="1"/>
        <v>40544</v>
      </c>
      <c r="C55" s="67">
        <f t="shared" si="2"/>
        <v>5.5E-2</v>
      </c>
      <c r="D55" s="68">
        <f t="shared" si="3"/>
        <v>625.08000000000004</v>
      </c>
      <c r="E55" s="68">
        <f t="shared" si="4"/>
        <v>1225.6300000000001</v>
      </c>
      <c r="F55" s="68">
        <f t="shared" si="5"/>
        <v>0</v>
      </c>
      <c r="G55" s="69"/>
      <c r="H55" s="68">
        <f t="shared" si="6"/>
        <v>600.55000000000007</v>
      </c>
      <c r="I55" s="68">
        <f t="shared" si="7"/>
        <v>135780.16</v>
      </c>
      <c r="J55" s="70" t="str">
        <f t="shared" si="8"/>
        <v/>
      </c>
      <c r="K55" s="68">
        <f t="shared" si="9"/>
        <v>156.27000000000001</v>
      </c>
      <c r="L55" s="68">
        <f>IF(A55="","",SUM($K$31:K55))</f>
        <v>4105.2275</v>
      </c>
      <c r="N55" s="71"/>
    </row>
    <row r="56" spans="1:14">
      <c r="A56" s="65">
        <f t="shared" si="0"/>
        <v>26</v>
      </c>
      <c r="B56" s="66">
        <f t="shared" si="1"/>
        <v>40575</v>
      </c>
      <c r="C56" s="67">
        <f t="shared" si="2"/>
        <v>5.5E-2</v>
      </c>
      <c r="D56" s="68">
        <f t="shared" si="3"/>
        <v>622.33000000000004</v>
      </c>
      <c r="E56" s="68">
        <f t="shared" si="4"/>
        <v>1225.6300000000001</v>
      </c>
      <c r="F56" s="68">
        <f t="shared" si="5"/>
        <v>0</v>
      </c>
      <c r="G56" s="69"/>
      <c r="H56" s="68">
        <f t="shared" si="6"/>
        <v>603.30000000000007</v>
      </c>
      <c r="I56" s="68">
        <f t="shared" si="7"/>
        <v>135176.86000000002</v>
      </c>
      <c r="J56" s="70" t="str">
        <f t="shared" si="8"/>
        <v/>
      </c>
      <c r="K56" s="68">
        <f t="shared" si="9"/>
        <v>155.58250000000001</v>
      </c>
      <c r="L56" s="68">
        <f>IF(A56="","",SUM($K$31:K56))</f>
        <v>4260.8100000000004</v>
      </c>
      <c r="N56" s="71"/>
    </row>
    <row r="57" spans="1:14">
      <c r="A57" s="65">
        <f t="shared" si="0"/>
        <v>27</v>
      </c>
      <c r="B57" s="66">
        <f t="shared" si="1"/>
        <v>40603</v>
      </c>
      <c r="C57" s="67">
        <f t="shared" si="2"/>
        <v>5.5E-2</v>
      </c>
      <c r="D57" s="68">
        <f t="shared" si="3"/>
        <v>619.55999999999995</v>
      </c>
      <c r="E57" s="68">
        <f t="shared" si="4"/>
        <v>1225.6300000000001</v>
      </c>
      <c r="F57" s="68">
        <f t="shared" si="5"/>
        <v>0</v>
      </c>
      <c r="G57" s="69"/>
      <c r="H57" s="68">
        <f t="shared" si="6"/>
        <v>606.07000000000016</v>
      </c>
      <c r="I57" s="68">
        <f t="shared" si="7"/>
        <v>134570.79</v>
      </c>
      <c r="J57" s="70" t="str">
        <f t="shared" si="8"/>
        <v/>
      </c>
      <c r="K57" s="68">
        <f t="shared" si="9"/>
        <v>154.88999999999999</v>
      </c>
      <c r="L57" s="68">
        <f>IF(A57="","",SUM($K$31:K57))</f>
        <v>4415.7000000000007</v>
      </c>
      <c r="N57" s="71"/>
    </row>
    <row r="58" spans="1:14">
      <c r="A58" s="65">
        <f t="shared" si="0"/>
        <v>28</v>
      </c>
      <c r="B58" s="66">
        <f t="shared" si="1"/>
        <v>40634</v>
      </c>
      <c r="C58" s="67">
        <f t="shared" si="2"/>
        <v>5.5E-2</v>
      </c>
      <c r="D58" s="68">
        <f t="shared" si="3"/>
        <v>616.78</v>
      </c>
      <c r="E58" s="68">
        <f t="shared" si="4"/>
        <v>1225.6300000000001</v>
      </c>
      <c r="F58" s="68">
        <f t="shared" si="5"/>
        <v>0</v>
      </c>
      <c r="G58" s="69"/>
      <c r="H58" s="68">
        <f t="shared" si="6"/>
        <v>608.85000000000014</v>
      </c>
      <c r="I58" s="68">
        <f t="shared" si="7"/>
        <v>133961.94</v>
      </c>
      <c r="J58" s="70" t="str">
        <f t="shared" si="8"/>
        <v/>
      </c>
      <c r="K58" s="68">
        <f t="shared" si="9"/>
        <v>154.19499999999999</v>
      </c>
      <c r="L58" s="68">
        <f>IF(A58="","",SUM($K$31:K58))</f>
        <v>4569.8950000000004</v>
      </c>
      <c r="N58" s="71"/>
    </row>
    <row r="59" spans="1:14">
      <c r="A59" s="65">
        <f t="shared" si="0"/>
        <v>29</v>
      </c>
      <c r="B59" s="66">
        <f t="shared" si="1"/>
        <v>40664</v>
      </c>
      <c r="C59" s="67">
        <f t="shared" si="2"/>
        <v>5.5E-2</v>
      </c>
      <c r="D59" s="68">
        <f t="shared" si="3"/>
        <v>613.99</v>
      </c>
      <c r="E59" s="68">
        <f t="shared" si="4"/>
        <v>1225.6300000000001</v>
      </c>
      <c r="F59" s="68">
        <f t="shared" si="5"/>
        <v>0</v>
      </c>
      <c r="G59" s="69"/>
      <c r="H59" s="68">
        <f t="shared" si="6"/>
        <v>611.6400000000001</v>
      </c>
      <c r="I59" s="68">
        <f t="shared" si="7"/>
        <v>133350.29999999999</v>
      </c>
      <c r="J59" s="70" t="str">
        <f t="shared" si="8"/>
        <v/>
      </c>
      <c r="K59" s="68">
        <f t="shared" si="9"/>
        <v>153.4975</v>
      </c>
      <c r="L59" s="68">
        <f>IF(A59="","",SUM($K$31:K59))</f>
        <v>4723.3925000000008</v>
      </c>
      <c r="N59" s="71"/>
    </row>
    <row r="60" spans="1:14">
      <c r="A60" s="65">
        <f t="shared" si="0"/>
        <v>30</v>
      </c>
      <c r="B60" s="66">
        <f t="shared" si="1"/>
        <v>40695</v>
      </c>
      <c r="C60" s="67">
        <f t="shared" si="2"/>
        <v>5.5E-2</v>
      </c>
      <c r="D60" s="68">
        <f t="shared" si="3"/>
        <v>611.19000000000005</v>
      </c>
      <c r="E60" s="68">
        <f t="shared" si="4"/>
        <v>1225.6300000000001</v>
      </c>
      <c r="F60" s="68">
        <f t="shared" si="5"/>
        <v>0</v>
      </c>
      <c r="G60" s="69"/>
      <c r="H60" s="68">
        <f t="shared" si="6"/>
        <v>614.44000000000005</v>
      </c>
      <c r="I60" s="68">
        <f t="shared" si="7"/>
        <v>132735.85999999999</v>
      </c>
      <c r="J60" s="70" t="str">
        <f t="shared" si="8"/>
        <v/>
      </c>
      <c r="K60" s="68">
        <f t="shared" si="9"/>
        <v>152.79750000000001</v>
      </c>
      <c r="L60" s="68">
        <f>IF(A60="","",SUM($K$31:K60))</f>
        <v>4876.1900000000005</v>
      </c>
      <c r="N60" s="71"/>
    </row>
    <row r="61" spans="1:14">
      <c r="A61" s="65">
        <f t="shared" si="0"/>
        <v>31</v>
      </c>
      <c r="B61" s="66">
        <f t="shared" si="1"/>
        <v>40725</v>
      </c>
      <c r="C61" s="67">
        <f t="shared" si="2"/>
        <v>5.5E-2</v>
      </c>
      <c r="D61" s="68">
        <f t="shared" si="3"/>
        <v>608.37</v>
      </c>
      <c r="E61" s="68">
        <f t="shared" si="4"/>
        <v>1225.6300000000001</v>
      </c>
      <c r="F61" s="68">
        <f t="shared" si="5"/>
        <v>0</v>
      </c>
      <c r="G61" s="69"/>
      <c r="H61" s="68">
        <f t="shared" si="6"/>
        <v>617.2600000000001</v>
      </c>
      <c r="I61" s="68">
        <f t="shared" si="7"/>
        <v>132118.59999999998</v>
      </c>
      <c r="J61" s="70" t="str">
        <f t="shared" si="8"/>
        <v/>
      </c>
      <c r="K61" s="68">
        <f t="shared" si="9"/>
        <v>152.0925</v>
      </c>
      <c r="L61" s="68">
        <f>IF(A61="","",SUM($K$31:K61))</f>
        <v>5028.2825000000003</v>
      </c>
      <c r="N61" s="71"/>
    </row>
    <row r="62" spans="1:14">
      <c r="A62" s="65">
        <f t="shared" si="0"/>
        <v>32</v>
      </c>
      <c r="B62" s="66">
        <f t="shared" si="1"/>
        <v>40756</v>
      </c>
      <c r="C62" s="67">
        <f t="shared" si="2"/>
        <v>5.5E-2</v>
      </c>
      <c r="D62" s="68">
        <f t="shared" si="3"/>
        <v>605.54</v>
      </c>
      <c r="E62" s="68">
        <f t="shared" si="4"/>
        <v>1225.6300000000001</v>
      </c>
      <c r="F62" s="68">
        <f t="shared" si="5"/>
        <v>0</v>
      </c>
      <c r="G62" s="69"/>
      <c r="H62" s="68">
        <f t="shared" si="6"/>
        <v>620.09000000000015</v>
      </c>
      <c r="I62" s="68">
        <f t="shared" si="7"/>
        <v>131498.50999999998</v>
      </c>
      <c r="J62" s="70" t="str">
        <f t="shared" si="8"/>
        <v/>
      </c>
      <c r="K62" s="68">
        <f t="shared" si="9"/>
        <v>151.38499999999999</v>
      </c>
      <c r="L62" s="68">
        <f>IF(A62="","",SUM($K$31:K62))</f>
        <v>5179.6675000000005</v>
      </c>
      <c r="N62" s="71"/>
    </row>
    <row r="63" spans="1:14">
      <c r="A63" s="65">
        <f t="shared" si="0"/>
        <v>33</v>
      </c>
      <c r="B63" s="66">
        <f t="shared" si="1"/>
        <v>40787</v>
      </c>
      <c r="C63" s="67">
        <f t="shared" si="2"/>
        <v>5.5E-2</v>
      </c>
      <c r="D63" s="68">
        <f t="shared" si="3"/>
        <v>602.70000000000005</v>
      </c>
      <c r="E63" s="68">
        <f t="shared" si="4"/>
        <v>1225.6300000000001</v>
      </c>
      <c r="F63" s="68">
        <f t="shared" si="5"/>
        <v>0</v>
      </c>
      <c r="G63" s="69"/>
      <c r="H63" s="68">
        <f t="shared" si="6"/>
        <v>622.93000000000006</v>
      </c>
      <c r="I63" s="68">
        <f t="shared" si="7"/>
        <v>130875.57999999999</v>
      </c>
      <c r="J63" s="70" t="str">
        <f t="shared" si="8"/>
        <v/>
      </c>
      <c r="K63" s="68">
        <f t="shared" si="9"/>
        <v>150.67500000000001</v>
      </c>
      <c r="L63" s="68">
        <f>IF(A63="","",SUM($K$31:K63))</f>
        <v>5330.3425000000007</v>
      </c>
      <c r="N63" s="71"/>
    </row>
    <row r="64" spans="1:14">
      <c r="A64" s="65">
        <f t="shared" si="0"/>
        <v>34</v>
      </c>
      <c r="B64" s="66">
        <f t="shared" si="1"/>
        <v>40817</v>
      </c>
      <c r="C64" s="67">
        <f t="shared" si="2"/>
        <v>5.5E-2</v>
      </c>
      <c r="D64" s="68">
        <f t="shared" si="3"/>
        <v>599.85</v>
      </c>
      <c r="E64" s="68">
        <f t="shared" si="4"/>
        <v>1225.6300000000001</v>
      </c>
      <c r="F64" s="68">
        <f t="shared" si="5"/>
        <v>0</v>
      </c>
      <c r="G64" s="69"/>
      <c r="H64" s="68">
        <f t="shared" si="6"/>
        <v>625.78000000000009</v>
      </c>
      <c r="I64" s="68">
        <f t="shared" si="7"/>
        <v>130249.79999999999</v>
      </c>
      <c r="J64" s="70" t="str">
        <f t="shared" si="8"/>
        <v/>
      </c>
      <c r="K64" s="68">
        <f t="shared" si="9"/>
        <v>149.96250000000001</v>
      </c>
      <c r="L64" s="68">
        <f>IF(A64="","",SUM($K$31:K64))</f>
        <v>5480.3050000000003</v>
      </c>
      <c r="N64" s="71"/>
    </row>
    <row r="65" spans="1:14">
      <c r="A65" s="65">
        <f t="shared" si="0"/>
        <v>35</v>
      </c>
      <c r="B65" s="66">
        <f t="shared" si="1"/>
        <v>40848</v>
      </c>
      <c r="C65" s="67">
        <f t="shared" si="2"/>
        <v>5.5E-2</v>
      </c>
      <c r="D65" s="68">
        <f t="shared" si="3"/>
        <v>596.98</v>
      </c>
      <c r="E65" s="68">
        <f t="shared" si="4"/>
        <v>1225.6300000000001</v>
      </c>
      <c r="F65" s="68">
        <f t="shared" si="5"/>
        <v>0</v>
      </c>
      <c r="G65" s="69"/>
      <c r="H65" s="68">
        <f t="shared" si="6"/>
        <v>628.65000000000009</v>
      </c>
      <c r="I65" s="68">
        <f t="shared" si="7"/>
        <v>129621.15</v>
      </c>
      <c r="J65" s="70" t="str">
        <f t="shared" si="8"/>
        <v/>
      </c>
      <c r="K65" s="68">
        <f t="shared" si="9"/>
        <v>149.245</v>
      </c>
      <c r="L65" s="68">
        <f>IF(A65="","",SUM($K$31:K65))</f>
        <v>5629.55</v>
      </c>
      <c r="N65" s="71"/>
    </row>
    <row r="66" spans="1:14">
      <c r="A66" s="65">
        <f t="shared" si="0"/>
        <v>36</v>
      </c>
      <c r="B66" s="66">
        <f t="shared" si="1"/>
        <v>40878</v>
      </c>
      <c r="C66" s="67">
        <f t="shared" si="2"/>
        <v>5.5E-2</v>
      </c>
      <c r="D66" s="68">
        <f t="shared" si="3"/>
        <v>594.1</v>
      </c>
      <c r="E66" s="68">
        <f t="shared" si="4"/>
        <v>1225.6300000000001</v>
      </c>
      <c r="F66" s="68">
        <f t="shared" si="5"/>
        <v>0</v>
      </c>
      <c r="G66" s="69"/>
      <c r="H66" s="68">
        <f t="shared" si="6"/>
        <v>631.53000000000009</v>
      </c>
      <c r="I66" s="68">
        <f t="shared" si="7"/>
        <v>128989.62</v>
      </c>
      <c r="J66" s="70">
        <f t="shared" si="8"/>
        <v>3</v>
      </c>
      <c r="K66" s="68">
        <f t="shared" si="9"/>
        <v>148.52500000000001</v>
      </c>
      <c r="L66" s="68">
        <f>IF(A66="","",SUM($K$31:K66))</f>
        <v>5778.0749999999998</v>
      </c>
      <c r="N66" s="71"/>
    </row>
    <row r="67" spans="1:14">
      <c r="A67" s="65">
        <f t="shared" si="0"/>
        <v>37</v>
      </c>
      <c r="B67" s="66">
        <f t="shared" si="1"/>
        <v>40909</v>
      </c>
      <c r="C67" s="67">
        <f t="shared" si="2"/>
        <v>5.5E-2</v>
      </c>
      <c r="D67" s="68">
        <f t="shared" si="3"/>
        <v>591.20000000000005</v>
      </c>
      <c r="E67" s="68">
        <f t="shared" si="4"/>
        <v>1225.6300000000001</v>
      </c>
      <c r="F67" s="68">
        <f t="shared" si="5"/>
        <v>0</v>
      </c>
      <c r="G67" s="69"/>
      <c r="H67" s="68">
        <f t="shared" si="6"/>
        <v>634.43000000000006</v>
      </c>
      <c r="I67" s="68">
        <f t="shared" si="7"/>
        <v>128355.19</v>
      </c>
      <c r="J67" s="70" t="str">
        <f t="shared" si="8"/>
        <v/>
      </c>
      <c r="K67" s="68">
        <f t="shared" si="9"/>
        <v>147.80000000000001</v>
      </c>
      <c r="L67" s="68">
        <f>IF(A67="","",SUM($K$31:K67))</f>
        <v>5925.875</v>
      </c>
      <c r="N67" s="71"/>
    </row>
    <row r="68" spans="1:14">
      <c r="A68" s="65">
        <f t="shared" si="0"/>
        <v>38</v>
      </c>
      <c r="B68" s="66">
        <f t="shared" si="1"/>
        <v>40940</v>
      </c>
      <c r="C68" s="67">
        <f t="shared" si="2"/>
        <v>5.5E-2</v>
      </c>
      <c r="D68" s="68">
        <f t="shared" si="3"/>
        <v>588.29</v>
      </c>
      <c r="E68" s="68">
        <f t="shared" si="4"/>
        <v>1225.6300000000001</v>
      </c>
      <c r="F68" s="68">
        <f t="shared" si="5"/>
        <v>0</v>
      </c>
      <c r="G68" s="69"/>
      <c r="H68" s="68">
        <f t="shared" si="6"/>
        <v>637.34000000000015</v>
      </c>
      <c r="I68" s="68">
        <f t="shared" si="7"/>
        <v>127717.85</v>
      </c>
      <c r="J68" s="70" t="str">
        <f t="shared" si="8"/>
        <v/>
      </c>
      <c r="K68" s="68">
        <f t="shared" si="9"/>
        <v>147.07249999999999</v>
      </c>
      <c r="L68" s="68">
        <f>IF(A68="","",SUM($K$31:K68))</f>
        <v>6072.9475000000002</v>
      </c>
      <c r="N68" s="71"/>
    </row>
    <row r="69" spans="1:14">
      <c r="A69" s="65">
        <f t="shared" si="0"/>
        <v>39</v>
      </c>
      <c r="B69" s="66">
        <f t="shared" si="1"/>
        <v>40969</v>
      </c>
      <c r="C69" s="67">
        <f t="shared" si="2"/>
        <v>5.5E-2</v>
      </c>
      <c r="D69" s="68">
        <f t="shared" si="3"/>
        <v>585.37</v>
      </c>
      <c r="E69" s="68">
        <f t="shared" si="4"/>
        <v>1225.6300000000001</v>
      </c>
      <c r="F69" s="68">
        <f t="shared" si="5"/>
        <v>0</v>
      </c>
      <c r="G69" s="69"/>
      <c r="H69" s="68">
        <f t="shared" si="6"/>
        <v>640.2600000000001</v>
      </c>
      <c r="I69" s="68">
        <f t="shared" si="7"/>
        <v>127077.59000000001</v>
      </c>
      <c r="J69" s="70" t="str">
        <f t="shared" si="8"/>
        <v/>
      </c>
      <c r="K69" s="68">
        <f t="shared" si="9"/>
        <v>146.3425</v>
      </c>
      <c r="L69" s="68">
        <f>IF(A69="","",SUM($K$31:K69))</f>
        <v>6219.29</v>
      </c>
      <c r="N69" s="71"/>
    </row>
    <row r="70" spans="1:14">
      <c r="A70" s="65">
        <f t="shared" si="0"/>
        <v>40</v>
      </c>
      <c r="B70" s="66">
        <f t="shared" si="1"/>
        <v>41000</v>
      </c>
      <c r="C70" s="67">
        <f t="shared" si="2"/>
        <v>5.5E-2</v>
      </c>
      <c r="D70" s="68">
        <f t="shared" si="3"/>
        <v>582.44000000000005</v>
      </c>
      <c r="E70" s="68">
        <f t="shared" si="4"/>
        <v>1225.6300000000001</v>
      </c>
      <c r="F70" s="68">
        <f t="shared" si="5"/>
        <v>0</v>
      </c>
      <c r="G70" s="69"/>
      <c r="H70" s="68">
        <f t="shared" si="6"/>
        <v>643.19000000000005</v>
      </c>
      <c r="I70" s="68">
        <f t="shared" si="7"/>
        <v>126434.40000000001</v>
      </c>
      <c r="J70" s="70" t="str">
        <f t="shared" si="8"/>
        <v/>
      </c>
      <c r="K70" s="68">
        <f t="shared" si="9"/>
        <v>145.61000000000001</v>
      </c>
      <c r="L70" s="68">
        <f>IF(A70="","",SUM($K$31:K70))</f>
        <v>6364.9</v>
      </c>
      <c r="N70" s="71"/>
    </row>
    <row r="71" spans="1:14">
      <c r="A71" s="65">
        <f t="shared" si="0"/>
        <v>41</v>
      </c>
      <c r="B71" s="66">
        <f t="shared" si="1"/>
        <v>41030</v>
      </c>
      <c r="C71" s="67">
        <f t="shared" si="2"/>
        <v>5.5E-2</v>
      </c>
      <c r="D71" s="68">
        <f t="shared" si="3"/>
        <v>579.49</v>
      </c>
      <c r="E71" s="68">
        <f t="shared" si="4"/>
        <v>1225.6300000000001</v>
      </c>
      <c r="F71" s="68">
        <f t="shared" si="5"/>
        <v>0</v>
      </c>
      <c r="G71" s="69"/>
      <c r="H71" s="68">
        <f t="shared" si="6"/>
        <v>646.1400000000001</v>
      </c>
      <c r="I71" s="68">
        <f t="shared" si="7"/>
        <v>125788.26000000001</v>
      </c>
      <c r="J71" s="70" t="str">
        <f t="shared" si="8"/>
        <v/>
      </c>
      <c r="K71" s="68">
        <f t="shared" si="9"/>
        <v>144.8725</v>
      </c>
      <c r="L71" s="68">
        <f>IF(A71="","",SUM($K$31:K71))</f>
        <v>6509.7725</v>
      </c>
      <c r="N71" s="71"/>
    </row>
    <row r="72" spans="1:14">
      <c r="A72" s="65">
        <f t="shared" si="0"/>
        <v>42</v>
      </c>
      <c r="B72" s="66">
        <f t="shared" si="1"/>
        <v>41061</v>
      </c>
      <c r="C72" s="67">
        <f t="shared" si="2"/>
        <v>5.5E-2</v>
      </c>
      <c r="D72" s="68">
        <f t="shared" si="3"/>
        <v>576.53</v>
      </c>
      <c r="E72" s="68">
        <f t="shared" si="4"/>
        <v>1225.6300000000001</v>
      </c>
      <c r="F72" s="68">
        <f t="shared" si="5"/>
        <v>0</v>
      </c>
      <c r="G72" s="69"/>
      <c r="H72" s="68">
        <f t="shared" si="6"/>
        <v>649.10000000000014</v>
      </c>
      <c r="I72" s="68">
        <f t="shared" si="7"/>
        <v>125139.16</v>
      </c>
      <c r="J72" s="70" t="str">
        <f t="shared" si="8"/>
        <v/>
      </c>
      <c r="K72" s="68">
        <f t="shared" si="9"/>
        <v>144.13249999999999</v>
      </c>
      <c r="L72" s="68">
        <f>IF(A72="","",SUM($K$31:K72))</f>
        <v>6653.9049999999997</v>
      </c>
      <c r="N72" s="71"/>
    </row>
    <row r="73" spans="1:14">
      <c r="A73" s="65">
        <f t="shared" si="0"/>
        <v>43</v>
      </c>
      <c r="B73" s="66">
        <f t="shared" si="1"/>
        <v>41091</v>
      </c>
      <c r="C73" s="67">
        <f t="shared" si="2"/>
        <v>5.5E-2</v>
      </c>
      <c r="D73" s="68">
        <f t="shared" si="3"/>
        <v>573.54999999999995</v>
      </c>
      <c r="E73" s="68">
        <f t="shared" si="4"/>
        <v>1225.6300000000001</v>
      </c>
      <c r="F73" s="68">
        <f t="shared" si="5"/>
        <v>0</v>
      </c>
      <c r="G73" s="69"/>
      <c r="H73" s="68">
        <f t="shared" si="6"/>
        <v>652.08000000000015</v>
      </c>
      <c r="I73" s="68">
        <f t="shared" si="7"/>
        <v>124487.08</v>
      </c>
      <c r="J73" s="70" t="str">
        <f t="shared" si="8"/>
        <v/>
      </c>
      <c r="K73" s="68">
        <f t="shared" si="9"/>
        <v>143.38749999999999</v>
      </c>
      <c r="L73" s="68">
        <f>IF(A73="","",SUM($K$31:K73))</f>
        <v>6797.2924999999996</v>
      </c>
      <c r="N73" s="71"/>
    </row>
    <row r="74" spans="1:14">
      <c r="A74" s="65">
        <f t="shared" si="0"/>
        <v>44</v>
      </c>
      <c r="B74" s="66">
        <f t="shared" si="1"/>
        <v>41122</v>
      </c>
      <c r="C74" s="67">
        <f t="shared" si="2"/>
        <v>5.5E-2</v>
      </c>
      <c r="D74" s="68">
        <f t="shared" si="3"/>
        <v>570.57000000000005</v>
      </c>
      <c r="E74" s="68">
        <f t="shared" si="4"/>
        <v>1225.6300000000001</v>
      </c>
      <c r="F74" s="68">
        <f t="shared" si="5"/>
        <v>0</v>
      </c>
      <c r="G74" s="69"/>
      <c r="H74" s="68">
        <f t="shared" si="6"/>
        <v>655.06000000000006</v>
      </c>
      <c r="I74" s="68">
        <f t="shared" si="7"/>
        <v>123832.02</v>
      </c>
      <c r="J74" s="70" t="str">
        <f t="shared" si="8"/>
        <v/>
      </c>
      <c r="K74" s="68">
        <f t="shared" si="9"/>
        <v>142.64250000000001</v>
      </c>
      <c r="L74" s="68">
        <f>IF(A74="","",SUM($K$31:K74))</f>
        <v>6939.9349999999995</v>
      </c>
      <c r="N74" s="71"/>
    </row>
    <row r="75" spans="1:14">
      <c r="A75" s="65">
        <f t="shared" si="0"/>
        <v>45</v>
      </c>
      <c r="B75" s="66">
        <f t="shared" si="1"/>
        <v>41153</v>
      </c>
      <c r="C75" s="67">
        <f t="shared" si="2"/>
        <v>5.5E-2</v>
      </c>
      <c r="D75" s="68">
        <f t="shared" si="3"/>
        <v>567.55999999999995</v>
      </c>
      <c r="E75" s="68">
        <f t="shared" si="4"/>
        <v>1225.6300000000001</v>
      </c>
      <c r="F75" s="68">
        <f t="shared" si="5"/>
        <v>0</v>
      </c>
      <c r="G75" s="69"/>
      <c r="H75" s="68">
        <f t="shared" si="6"/>
        <v>658.07000000000016</v>
      </c>
      <c r="I75" s="68">
        <f t="shared" si="7"/>
        <v>123173.95</v>
      </c>
      <c r="J75" s="70" t="str">
        <f t="shared" si="8"/>
        <v/>
      </c>
      <c r="K75" s="68">
        <f t="shared" si="9"/>
        <v>141.88999999999999</v>
      </c>
      <c r="L75" s="68">
        <f>IF(A75="","",SUM($K$31:K75))</f>
        <v>7081.8249999999998</v>
      </c>
      <c r="N75" s="71"/>
    </row>
    <row r="76" spans="1:14">
      <c r="A76" s="65">
        <f t="shared" si="0"/>
        <v>46</v>
      </c>
      <c r="B76" s="66">
        <f t="shared" si="1"/>
        <v>41183</v>
      </c>
      <c r="C76" s="67">
        <f t="shared" si="2"/>
        <v>5.5E-2</v>
      </c>
      <c r="D76" s="68">
        <f t="shared" si="3"/>
        <v>564.54999999999995</v>
      </c>
      <c r="E76" s="68">
        <f t="shared" si="4"/>
        <v>1225.6300000000001</v>
      </c>
      <c r="F76" s="68">
        <f t="shared" si="5"/>
        <v>0</v>
      </c>
      <c r="G76" s="69"/>
      <c r="H76" s="68">
        <f t="shared" si="6"/>
        <v>661.08000000000015</v>
      </c>
      <c r="I76" s="68">
        <f t="shared" si="7"/>
        <v>122512.87</v>
      </c>
      <c r="J76" s="70" t="str">
        <f t="shared" si="8"/>
        <v/>
      </c>
      <c r="K76" s="68">
        <f t="shared" si="9"/>
        <v>141.13749999999999</v>
      </c>
      <c r="L76" s="68">
        <f>IF(A76="","",SUM($K$31:K76))</f>
        <v>7222.9624999999996</v>
      </c>
      <c r="N76" s="71"/>
    </row>
    <row r="77" spans="1:14">
      <c r="A77" s="65">
        <f t="shared" si="0"/>
        <v>47</v>
      </c>
      <c r="B77" s="66">
        <f t="shared" si="1"/>
        <v>41214</v>
      </c>
      <c r="C77" s="67">
        <f t="shared" si="2"/>
        <v>5.5E-2</v>
      </c>
      <c r="D77" s="68">
        <f t="shared" si="3"/>
        <v>561.52</v>
      </c>
      <c r="E77" s="68">
        <f t="shared" si="4"/>
        <v>1225.6300000000001</v>
      </c>
      <c r="F77" s="68">
        <f t="shared" si="5"/>
        <v>0</v>
      </c>
      <c r="G77" s="69"/>
      <c r="H77" s="68">
        <f t="shared" si="6"/>
        <v>664.11000000000013</v>
      </c>
      <c r="I77" s="68">
        <f t="shared" si="7"/>
        <v>121848.76</v>
      </c>
      <c r="J77" s="70" t="str">
        <f t="shared" si="8"/>
        <v/>
      </c>
      <c r="K77" s="68">
        <f t="shared" si="9"/>
        <v>140.38</v>
      </c>
      <c r="L77" s="68">
        <f>IF(A77="","",SUM($K$31:K77))</f>
        <v>7363.3424999999997</v>
      </c>
      <c r="N77" s="71"/>
    </row>
    <row r="78" spans="1:14">
      <c r="A78" s="65">
        <f t="shared" si="0"/>
        <v>48</v>
      </c>
      <c r="B78" s="66">
        <f t="shared" si="1"/>
        <v>41244</v>
      </c>
      <c r="C78" s="67">
        <f t="shared" si="2"/>
        <v>5.5E-2</v>
      </c>
      <c r="D78" s="68">
        <f t="shared" si="3"/>
        <v>558.47</v>
      </c>
      <c r="E78" s="68">
        <f t="shared" si="4"/>
        <v>1225.6300000000001</v>
      </c>
      <c r="F78" s="68">
        <f t="shared" si="5"/>
        <v>0</v>
      </c>
      <c r="G78" s="69"/>
      <c r="H78" s="68">
        <f t="shared" si="6"/>
        <v>667.16000000000008</v>
      </c>
      <c r="I78" s="68">
        <f t="shared" si="7"/>
        <v>121181.59999999999</v>
      </c>
      <c r="J78" s="70">
        <f t="shared" si="8"/>
        <v>4</v>
      </c>
      <c r="K78" s="68">
        <f t="shared" si="9"/>
        <v>139.61750000000001</v>
      </c>
      <c r="L78" s="68">
        <f>IF(A78="","",SUM($K$31:K78))</f>
        <v>7502.96</v>
      </c>
      <c r="N78" s="71"/>
    </row>
    <row r="79" spans="1:14">
      <c r="A79" s="65">
        <f t="shared" si="0"/>
        <v>49</v>
      </c>
      <c r="B79" s="66">
        <f t="shared" si="1"/>
        <v>41275</v>
      </c>
      <c r="C79" s="67">
        <f t="shared" si="2"/>
        <v>5.5E-2</v>
      </c>
      <c r="D79" s="68">
        <f t="shared" si="3"/>
        <v>555.41999999999996</v>
      </c>
      <c r="E79" s="68">
        <f t="shared" si="4"/>
        <v>1225.6300000000001</v>
      </c>
      <c r="F79" s="68">
        <f t="shared" si="5"/>
        <v>0</v>
      </c>
      <c r="G79" s="69"/>
      <c r="H79" s="68">
        <f t="shared" si="6"/>
        <v>670.21000000000015</v>
      </c>
      <c r="I79" s="68">
        <f t="shared" si="7"/>
        <v>120511.38999999998</v>
      </c>
      <c r="J79" s="70" t="str">
        <f t="shared" si="8"/>
        <v/>
      </c>
      <c r="K79" s="68">
        <f t="shared" si="9"/>
        <v>138.85499999999999</v>
      </c>
      <c r="L79" s="68">
        <f>IF(A79="","",SUM($K$31:K79))</f>
        <v>7641.8149999999996</v>
      </c>
      <c r="N79" s="71"/>
    </row>
    <row r="80" spans="1:14">
      <c r="A80" s="65">
        <f t="shared" si="0"/>
        <v>50</v>
      </c>
      <c r="B80" s="66">
        <f t="shared" si="1"/>
        <v>41306</v>
      </c>
      <c r="C80" s="67">
        <f t="shared" si="2"/>
        <v>5.5E-2</v>
      </c>
      <c r="D80" s="68">
        <f t="shared" si="3"/>
        <v>552.34</v>
      </c>
      <c r="E80" s="68">
        <f t="shared" si="4"/>
        <v>1225.6300000000001</v>
      </c>
      <c r="F80" s="68">
        <f t="shared" si="5"/>
        <v>0</v>
      </c>
      <c r="G80" s="69"/>
      <c r="H80" s="68">
        <f t="shared" si="6"/>
        <v>673.29000000000008</v>
      </c>
      <c r="I80" s="68">
        <f t="shared" si="7"/>
        <v>119838.09999999999</v>
      </c>
      <c r="J80" s="70" t="str">
        <f t="shared" si="8"/>
        <v/>
      </c>
      <c r="K80" s="68">
        <f t="shared" si="9"/>
        <v>138.08500000000001</v>
      </c>
      <c r="L80" s="68">
        <f>IF(A80="","",SUM($K$31:K80))</f>
        <v>7779.9</v>
      </c>
      <c r="N80" s="71"/>
    </row>
    <row r="81" spans="1:14">
      <c r="A81" s="65">
        <f t="shared" si="0"/>
        <v>51</v>
      </c>
      <c r="B81" s="66">
        <f t="shared" si="1"/>
        <v>41334</v>
      </c>
      <c r="C81" s="67">
        <f t="shared" si="2"/>
        <v>5.5E-2</v>
      </c>
      <c r="D81" s="68">
        <f t="shared" si="3"/>
        <v>549.26</v>
      </c>
      <c r="E81" s="68">
        <f t="shared" si="4"/>
        <v>1225.6300000000001</v>
      </c>
      <c r="F81" s="68">
        <f t="shared" si="5"/>
        <v>0</v>
      </c>
      <c r="G81" s="69"/>
      <c r="H81" s="68">
        <f t="shared" si="6"/>
        <v>676.37000000000012</v>
      </c>
      <c r="I81" s="68">
        <f t="shared" si="7"/>
        <v>119161.73</v>
      </c>
      <c r="J81" s="70" t="str">
        <f t="shared" si="8"/>
        <v/>
      </c>
      <c r="K81" s="68">
        <f t="shared" si="9"/>
        <v>137.315</v>
      </c>
      <c r="L81" s="68">
        <f>IF(A81="","",SUM($K$31:K81))</f>
        <v>7917.2149999999992</v>
      </c>
      <c r="N81" s="71"/>
    </row>
    <row r="82" spans="1:14">
      <c r="A82" s="65">
        <f t="shared" si="0"/>
        <v>52</v>
      </c>
      <c r="B82" s="66">
        <f t="shared" si="1"/>
        <v>41365</v>
      </c>
      <c r="C82" s="67">
        <f t="shared" si="2"/>
        <v>5.5E-2</v>
      </c>
      <c r="D82" s="68">
        <f t="shared" si="3"/>
        <v>546.16</v>
      </c>
      <c r="E82" s="68">
        <f t="shared" si="4"/>
        <v>1225.6300000000001</v>
      </c>
      <c r="F82" s="68">
        <f t="shared" si="5"/>
        <v>0</v>
      </c>
      <c r="G82" s="69"/>
      <c r="H82" s="68">
        <f t="shared" si="6"/>
        <v>679.47000000000014</v>
      </c>
      <c r="I82" s="68">
        <f t="shared" si="7"/>
        <v>118482.26</v>
      </c>
      <c r="J82" s="70" t="str">
        <f t="shared" si="8"/>
        <v/>
      </c>
      <c r="K82" s="68">
        <f t="shared" si="9"/>
        <v>136.54</v>
      </c>
      <c r="L82" s="68">
        <f>IF(A82="","",SUM($K$31:K82))</f>
        <v>8053.7549999999992</v>
      </c>
      <c r="N82" s="71"/>
    </row>
    <row r="83" spans="1:14">
      <c r="A83" s="65">
        <f t="shared" si="0"/>
        <v>53</v>
      </c>
      <c r="B83" s="66">
        <f t="shared" si="1"/>
        <v>41395</v>
      </c>
      <c r="C83" s="67">
        <f t="shared" si="2"/>
        <v>5.5E-2</v>
      </c>
      <c r="D83" s="68">
        <f t="shared" si="3"/>
        <v>543.04</v>
      </c>
      <c r="E83" s="68">
        <f t="shared" si="4"/>
        <v>1225.6300000000001</v>
      </c>
      <c r="F83" s="68">
        <f t="shared" si="5"/>
        <v>0</v>
      </c>
      <c r="G83" s="69"/>
      <c r="H83" s="68">
        <f t="shared" si="6"/>
        <v>682.59000000000015</v>
      </c>
      <c r="I83" s="68">
        <f t="shared" si="7"/>
        <v>117799.67</v>
      </c>
      <c r="J83" s="70" t="str">
        <f t="shared" si="8"/>
        <v/>
      </c>
      <c r="K83" s="68">
        <f t="shared" si="9"/>
        <v>135.76</v>
      </c>
      <c r="L83" s="68">
        <f>IF(A83="","",SUM($K$31:K83))</f>
        <v>8189.5149999999994</v>
      </c>
      <c r="N83" s="71"/>
    </row>
    <row r="84" spans="1:14">
      <c r="A84" s="65">
        <f t="shared" si="0"/>
        <v>54</v>
      </c>
      <c r="B84" s="66">
        <f t="shared" si="1"/>
        <v>41426</v>
      </c>
      <c r="C84" s="67">
        <f t="shared" si="2"/>
        <v>5.5E-2</v>
      </c>
      <c r="D84" s="68">
        <f t="shared" si="3"/>
        <v>539.91999999999996</v>
      </c>
      <c r="E84" s="68">
        <f t="shared" si="4"/>
        <v>1225.6300000000001</v>
      </c>
      <c r="F84" s="68">
        <f t="shared" si="5"/>
        <v>0</v>
      </c>
      <c r="G84" s="69"/>
      <c r="H84" s="68">
        <f t="shared" si="6"/>
        <v>685.71000000000015</v>
      </c>
      <c r="I84" s="68">
        <f t="shared" si="7"/>
        <v>117113.95999999999</v>
      </c>
      <c r="J84" s="70" t="str">
        <f t="shared" si="8"/>
        <v/>
      </c>
      <c r="K84" s="68">
        <f t="shared" si="9"/>
        <v>134.97999999999999</v>
      </c>
      <c r="L84" s="68">
        <f>IF(A84="","",SUM($K$31:K84))</f>
        <v>8324.494999999999</v>
      </c>
      <c r="N84" s="71"/>
    </row>
    <row r="85" spans="1:14">
      <c r="A85" s="65">
        <f t="shared" si="0"/>
        <v>55</v>
      </c>
      <c r="B85" s="66">
        <f t="shared" si="1"/>
        <v>41456</v>
      </c>
      <c r="C85" s="67">
        <f t="shared" si="2"/>
        <v>5.5E-2</v>
      </c>
      <c r="D85" s="68">
        <f t="shared" si="3"/>
        <v>536.77</v>
      </c>
      <c r="E85" s="68">
        <f t="shared" si="4"/>
        <v>1225.6300000000001</v>
      </c>
      <c r="F85" s="68">
        <f t="shared" si="5"/>
        <v>0</v>
      </c>
      <c r="G85" s="69"/>
      <c r="H85" s="68">
        <f t="shared" si="6"/>
        <v>688.86000000000013</v>
      </c>
      <c r="I85" s="68">
        <f t="shared" si="7"/>
        <v>116425.09999999999</v>
      </c>
      <c r="J85" s="70" t="str">
        <f t="shared" si="8"/>
        <v/>
      </c>
      <c r="K85" s="68">
        <f t="shared" si="9"/>
        <v>134.1925</v>
      </c>
      <c r="L85" s="68">
        <f>IF(A85="","",SUM($K$31:K85))</f>
        <v>8458.6874999999982</v>
      </c>
      <c r="N85" s="71"/>
    </row>
    <row r="86" spans="1:14">
      <c r="A86" s="65">
        <f t="shared" si="0"/>
        <v>56</v>
      </c>
      <c r="B86" s="66">
        <f t="shared" si="1"/>
        <v>41487</v>
      </c>
      <c r="C86" s="67">
        <f t="shared" si="2"/>
        <v>5.5E-2</v>
      </c>
      <c r="D86" s="68">
        <f t="shared" si="3"/>
        <v>533.62</v>
      </c>
      <c r="E86" s="68">
        <f t="shared" si="4"/>
        <v>1225.6300000000001</v>
      </c>
      <c r="F86" s="68">
        <f t="shared" si="5"/>
        <v>0</v>
      </c>
      <c r="G86" s="69"/>
      <c r="H86" s="68">
        <f t="shared" si="6"/>
        <v>692.0100000000001</v>
      </c>
      <c r="I86" s="68">
        <f t="shared" si="7"/>
        <v>115733.09</v>
      </c>
      <c r="J86" s="70" t="str">
        <f t="shared" si="8"/>
        <v/>
      </c>
      <c r="K86" s="68">
        <f t="shared" si="9"/>
        <v>133.405</v>
      </c>
      <c r="L86" s="68">
        <f>IF(A86="","",SUM($K$31:K86))</f>
        <v>8592.0924999999988</v>
      </c>
      <c r="N86" s="71"/>
    </row>
    <row r="87" spans="1:14">
      <c r="A87" s="65">
        <f t="shared" si="0"/>
        <v>57</v>
      </c>
      <c r="B87" s="66">
        <f t="shared" si="1"/>
        <v>41518</v>
      </c>
      <c r="C87" s="67">
        <f t="shared" si="2"/>
        <v>5.5E-2</v>
      </c>
      <c r="D87" s="68">
        <f t="shared" si="3"/>
        <v>530.44000000000005</v>
      </c>
      <c r="E87" s="68">
        <f t="shared" si="4"/>
        <v>1225.6300000000001</v>
      </c>
      <c r="F87" s="68">
        <f t="shared" si="5"/>
        <v>0</v>
      </c>
      <c r="G87" s="69"/>
      <c r="H87" s="68">
        <f t="shared" si="6"/>
        <v>695.19</v>
      </c>
      <c r="I87" s="68">
        <f t="shared" si="7"/>
        <v>115037.9</v>
      </c>
      <c r="J87" s="70" t="str">
        <f t="shared" si="8"/>
        <v/>
      </c>
      <c r="K87" s="68">
        <f t="shared" si="9"/>
        <v>132.61000000000001</v>
      </c>
      <c r="L87" s="68">
        <f>IF(A87="","",SUM($K$31:K87))</f>
        <v>8724.7024999999994</v>
      </c>
      <c r="N87" s="71"/>
    </row>
    <row r="88" spans="1:14">
      <c r="A88" s="65">
        <f t="shared" si="0"/>
        <v>58</v>
      </c>
      <c r="B88" s="66">
        <f t="shared" si="1"/>
        <v>41548</v>
      </c>
      <c r="C88" s="67">
        <f t="shared" si="2"/>
        <v>5.5E-2</v>
      </c>
      <c r="D88" s="68">
        <f t="shared" si="3"/>
        <v>527.26</v>
      </c>
      <c r="E88" s="68">
        <f t="shared" si="4"/>
        <v>1225.6300000000001</v>
      </c>
      <c r="F88" s="68">
        <f t="shared" si="5"/>
        <v>0</v>
      </c>
      <c r="G88" s="69"/>
      <c r="H88" s="68">
        <f t="shared" si="6"/>
        <v>698.37000000000012</v>
      </c>
      <c r="I88" s="68">
        <f t="shared" si="7"/>
        <v>114339.53</v>
      </c>
      <c r="J88" s="70" t="str">
        <f t="shared" si="8"/>
        <v/>
      </c>
      <c r="K88" s="68">
        <f t="shared" si="9"/>
        <v>131.815</v>
      </c>
      <c r="L88" s="68">
        <f>IF(A88="","",SUM($K$31:K88))</f>
        <v>8856.5174999999999</v>
      </c>
      <c r="N88" s="71"/>
    </row>
    <row r="89" spans="1:14">
      <c r="A89" s="65">
        <f t="shared" si="0"/>
        <v>59</v>
      </c>
      <c r="B89" s="66">
        <f t="shared" si="1"/>
        <v>41579</v>
      </c>
      <c r="C89" s="67">
        <f t="shared" si="2"/>
        <v>5.5E-2</v>
      </c>
      <c r="D89" s="68">
        <f t="shared" si="3"/>
        <v>524.05999999999995</v>
      </c>
      <c r="E89" s="68">
        <f t="shared" si="4"/>
        <v>1225.6300000000001</v>
      </c>
      <c r="F89" s="68">
        <f t="shared" si="5"/>
        <v>0</v>
      </c>
      <c r="G89" s="69"/>
      <c r="H89" s="68">
        <f t="shared" si="6"/>
        <v>701.57000000000016</v>
      </c>
      <c r="I89" s="68">
        <f t="shared" si="7"/>
        <v>113637.95999999999</v>
      </c>
      <c r="J89" s="70" t="str">
        <f t="shared" si="8"/>
        <v/>
      </c>
      <c r="K89" s="68">
        <f t="shared" si="9"/>
        <v>131.01499999999999</v>
      </c>
      <c r="L89" s="68">
        <f>IF(A89="","",SUM($K$31:K89))</f>
        <v>8987.5324999999993</v>
      </c>
      <c r="N89" s="71"/>
    </row>
    <row r="90" spans="1:14">
      <c r="A90" s="65">
        <f t="shared" si="0"/>
        <v>60</v>
      </c>
      <c r="B90" s="66">
        <f t="shared" si="1"/>
        <v>41609</v>
      </c>
      <c r="C90" s="67">
        <f t="shared" si="2"/>
        <v>5.5E-2</v>
      </c>
      <c r="D90" s="68">
        <f t="shared" si="3"/>
        <v>520.84</v>
      </c>
      <c r="E90" s="68">
        <f t="shared" si="4"/>
        <v>1225.6300000000001</v>
      </c>
      <c r="F90" s="68">
        <f t="shared" si="5"/>
        <v>0</v>
      </c>
      <c r="G90" s="69"/>
      <c r="H90" s="68">
        <f t="shared" si="6"/>
        <v>704.79000000000008</v>
      </c>
      <c r="I90" s="68">
        <f t="shared" si="7"/>
        <v>112933.17</v>
      </c>
      <c r="J90" s="70">
        <f t="shared" si="8"/>
        <v>5</v>
      </c>
      <c r="K90" s="68">
        <f t="shared" si="9"/>
        <v>130.21</v>
      </c>
      <c r="L90" s="68">
        <f>IF(A90="","",SUM($K$31:K90))</f>
        <v>9117.7424999999985</v>
      </c>
      <c r="N90" s="71"/>
    </row>
    <row r="91" spans="1:14">
      <c r="A91" s="65">
        <f t="shared" si="0"/>
        <v>61</v>
      </c>
      <c r="B91" s="66">
        <f t="shared" si="1"/>
        <v>41640</v>
      </c>
      <c r="C91" s="67">
        <f t="shared" si="2"/>
        <v>5.5E-2</v>
      </c>
      <c r="D91" s="68">
        <f t="shared" si="3"/>
        <v>517.61</v>
      </c>
      <c r="E91" s="68">
        <f t="shared" si="4"/>
        <v>1225.6300000000001</v>
      </c>
      <c r="F91" s="68">
        <f t="shared" si="5"/>
        <v>0</v>
      </c>
      <c r="G91" s="69"/>
      <c r="H91" s="68">
        <f t="shared" si="6"/>
        <v>708.0200000000001</v>
      </c>
      <c r="I91" s="68">
        <f t="shared" si="7"/>
        <v>112225.15</v>
      </c>
      <c r="J91" s="70" t="str">
        <f t="shared" si="8"/>
        <v/>
      </c>
      <c r="K91" s="68">
        <f t="shared" si="9"/>
        <v>129.4025</v>
      </c>
      <c r="L91" s="68">
        <f>IF(A91="","",SUM($K$31:K91))</f>
        <v>9247.1449999999986</v>
      </c>
      <c r="N91" s="71"/>
    </row>
    <row r="92" spans="1:14">
      <c r="A92" s="65">
        <f t="shared" si="0"/>
        <v>62</v>
      </c>
      <c r="B92" s="66">
        <f t="shared" si="1"/>
        <v>41671</v>
      </c>
      <c r="C92" s="67">
        <f t="shared" si="2"/>
        <v>5.5E-2</v>
      </c>
      <c r="D92" s="68">
        <f t="shared" si="3"/>
        <v>514.37</v>
      </c>
      <c r="E92" s="68">
        <f t="shared" si="4"/>
        <v>1225.6300000000001</v>
      </c>
      <c r="F92" s="68">
        <f t="shared" si="5"/>
        <v>0</v>
      </c>
      <c r="G92" s="69"/>
      <c r="H92" s="68">
        <f t="shared" si="6"/>
        <v>711.2600000000001</v>
      </c>
      <c r="I92" s="68">
        <f t="shared" si="7"/>
        <v>111513.89</v>
      </c>
      <c r="J92" s="70" t="str">
        <f t="shared" si="8"/>
        <v/>
      </c>
      <c r="K92" s="68">
        <f t="shared" si="9"/>
        <v>128.5925</v>
      </c>
      <c r="L92" s="68">
        <f>IF(A92="","",SUM($K$31:K92))</f>
        <v>9375.7374999999993</v>
      </c>
      <c r="N92" s="71"/>
    </row>
    <row r="93" spans="1:14">
      <c r="A93" s="65">
        <f t="shared" si="0"/>
        <v>63</v>
      </c>
      <c r="B93" s="66">
        <f t="shared" si="1"/>
        <v>41699</v>
      </c>
      <c r="C93" s="67">
        <f t="shared" si="2"/>
        <v>5.5E-2</v>
      </c>
      <c r="D93" s="68">
        <f t="shared" si="3"/>
        <v>511.11</v>
      </c>
      <c r="E93" s="68">
        <f t="shared" si="4"/>
        <v>1225.6300000000001</v>
      </c>
      <c r="F93" s="68">
        <f t="shared" si="5"/>
        <v>0</v>
      </c>
      <c r="G93" s="69"/>
      <c r="H93" s="68">
        <f t="shared" si="6"/>
        <v>714.5200000000001</v>
      </c>
      <c r="I93" s="68">
        <f t="shared" si="7"/>
        <v>110799.37</v>
      </c>
      <c r="J93" s="70" t="str">
        <f t="shared" si="8"/>
        <v/>
      </c>
      <c r="K93" s="68">
        <f t="shared" si="9"/>
        <v>127.7775</v>
      </c>
      <c r="L93" s="68">
        <f>IF(A93="","",SUM($K$31:K93))</f>
        <v>9503.5149999999994</v>
      </c>
      <c r="N93" s="71"/>
    </row>
    <row r="94" spans="1:14">
      <c r="A94" s="65">
        <f t="shared" si="0"/>
        <v>64</v>
      </c>
      <c r="B94" s="66">
        <f t="shared" si="1"/>
        <v>41730</v>
      </c>
      <c r="C94" s="67">
        <f t="shared" si="2"/>
        <v>5.5E-2</v>
      </c>
      <c r="D94" s="68">
        <f t="shared" si="3"/>
        <v>507.83</v>
      </c>
      <c r="E94" s="68">
        <f t="shared" si="4"/>
        <v>1225.6300000000001</v>
      </c>
      <c r="F94" s="68">
        <f t="shared" si="5"/>
        <v>0</v>
      </c>
      <c r="G94" s="69"/>
      <c r="H94" s="68">
        <f t="shared" si="6"/>
        <v>717.80000000000018</v>
      </c>
      <c r="I94" s="68">
        <f t="shared" si="7"/>
        <v>110081.56999999999</v>
      </c>
      <c r="J94" s="70" t="str">
        <f t="shared" si="8"/>
        <v/>
      </c>
      <c r="K94" s="68">
        <f t="shared" si="9"/>
        <v>126.9575</v>
      </c>
      <c r="L94" s="68">
        <f>IF(A94="","",SUM($K$31:K94))</f>
        <v>9630.4724999999999</v>
      </c>
      <c r="N94" s="71"/>
    </row>
    <row r="95" spans="1:14">
      <c r="A95" s="65">
        <f t="shared" ref="A95:A158" si="10">IF(I94="","",IF(OR(A94&gt;=nper,ROUND(I94,2)&lt;=0),"",A94+1))</f>
        <v>65</v>
      </c>
      <c r="B95" s="66">
        <f t="shared" ref="B95:B158" si="11">IF(A95="","",IF(OR(periods_per_year=26,periods_per_year=52),IF(periods_per_year=26,IF(A95=1,fpdate,B94+14),IF(periods_per_year=52,IF(A95=1,fpdate,B94+7),"n/a")),IF(periods_per_year=24,DATE(YEAR(fpdate),MONTH(fpdate)+(A95-1)/2+IF(AND(DAY(fpdate)&gt;=15,MOD(A95,2)=0),1,0),IF(MOD(A95,2)=0,IF(DAY(fpdate)&gt;=15,DAY(fpdate)-14,DAY(fpdate)+14),DAY(fpdate))),IF(DAY(DATE(YEAR(fpdate),MONTH(fpdate)+A95-1,DAY(fpdate)))&lt;&gt;DAY(fpdate),DATE(YEAR(fpdate),MONTH(fpdate)+A95,0),DATE(YEAR(fpdate),MONTH(fpdate)+A95-1,DAY(fpdate))))))</f>
        <v>41760</v>
      </c>
      <c r="C95" s="67">
        <f t="shared" ref="C95:C158" si="12">IF(A95="","",IF(variable,IF(A95&lt;$L$6*periods_per_year,start_rate,IF($L$10&gt;=0,MIN($L$7,start_rate+$L$10*ROUNDUP((A95-$L$6*periods_per_year)/$L$9,0)),MAX($L$8,start_rate+$L$10*ROUNDUP((A95-$L$6*periods_per_year)/$L$9,0)))),start_rate))</f>
        <v>5.5E-2</v>
      </c>
      <c r="D95" s="68">
        <f t="shared" ref="D95:D158" si="13">IF(A95="","",ROUND((((1+C95/CP)^(CP/periods_per_year))-1)*I94,2))</f>
        <v>504.54</v>
      </c>
      <c r="E95" s="68">
        <f t="shared" ref="E95:E158" si="14">IF(A95="","",IF(A95=nper,I94+D95,MIN(I94+D95,IF(C95=C94,E94,IF($D$10="Acc Bi-Weekly",ROUND((-PMT(((1+C95/CP)^(CP/12))-1,(nper-A95+1)*12/26,I94))/2,2),IF($D$10="Acc Weekly",ROUND((-PMT(((1+C95/CP)^(CP/12))-1,(nper-A95+1)*12/52,I94))/4,2),ROUND(-PMT(((1+C95/CP)^(CP/periods_per_year))-1,nper-A95+1,I94),2)))))))</f>
        <v>1225.6300000000001</v>
      </c>
      <c r="F95" s="68">
        <f t="shared" ref="F95:F158" si="15">IF(A95="","",IF(I94&lt;=E95,0,IF(IF(MOD(A95,int)=0,$D$14,0)+E95&gt;=I94+D95,I94+D95-E95,IF(MOD(A95,int)=0,$D$14,0)+IF(IF(MOD(A95,int)=0,$D$14,0)+IF(MOD(A95-$D$17,periods_per_year)=0,$D$16,0)+E95&lt;I94+D95,IF(MOD(A95-$D$17,periods_per_year)=0,$D$16,0),I94+D95-IF(MOD(A95,int)=0,$D$14,0)-E95))))</f>
        <v>0</v>
      </c>
      <c r="G95" s="69"/>
      <c r="H95" s="68">
        <f t="shared" ref="H95:H158" si="16">IF(A95="","",E95-D95+G95+IF(F95="",0,F95))</f>
        <v>721.09000000000015</v>
      </c>
      <c r="I95" s="68">
        <f t="shared" ref="I95:I158" si="17">IF(A95="","",I94-H95)</f>
        <v>109360.48</v>
      </c>
      <c r="J95" s="70" t="str">
        <f t="shared" ref="J95:J158" si="18">IF(A95="","",IF(MOD(A95,periods_per_year)=0,A95/periods_per_year,""))</f>
        <v/>
      </c>
      <c r="K95" s="68">
        <f t="shared" ref="K95:K158" si="19">IF(A95="","",$L$22*D95)</f>
        <v>126.13500000000001</v>
      </c>
      <c r="L95" s="68">
        <f>IF(A95="","",SUM($K$31:K95))</f>
        <v>9756.6075000000001</v>
      </c>
      <c r="N95" s="71"/>
    </row>
    <row r="96" spans="1:14">
      <c r="A96" s="65">
        <f t="shared" si="10"/>
        <v>66</v>
      </c>
      <c r="B96" s="66">
        <f t="shared" si="11"/>
        <v>41791</v>
      </c>
      <c r="C96" s="67">
        <f t="shared" si="12"/>
        <v>5.5E-2</v>
      </c>
      <c r="D96" s="68">
        <f t="shared" si="13"/>
        <v>501.24</v>
      </c>
      <c r="E96" s="68">
        <f t="shared" si="14"/>
        <v>1225.6300000000001</v>
      </c>
      <c r="F96" s="68">
        <f t="shared" si="15"/>
        <v>0</v>
      </c>
      <c r="G96" s="69"/>
      <c r="H96" s="68">
        <f t="shared" si="16"/>
        <v>724.3900000000001</v>
      </c>
      <c r="I96" s="68">
        <f t="shared" si="17"/>
        <v>108636.09</v>
      </c>
      <c r="J96" s="70" t="str">
        <f t="shared" si="18"/>
        <v/>
      </c>
      <c r="K96" s="68">
        <f t="shared" si="19"/>
        <v>125.31</v>
      </c>
      <c r="L96" s="68">
        <f>IF(A96="","",SUM($K$31:K96))</f>
        <v>9881.9174999999996</v>
      </c>
      <c r="N96" s="71"/>
    </row>
    <row r="97" spans="1:14">
      <c r="A97" s="65">
        <f t="shared" si="10"/>
        <v>67</v>
      </c>
      <c r="B97" s="66">
        <f t="shared" si="11"/>
        <v>41821</v>
      </c>
      <c r="C97" s="67">
        <f t="shared" si="12"/>
        <v>5.5E-2</v>
      </c>
      <c r="D97" s="68">
        <f t="shared" si="13"/>
        <v>497.92</v>
      </c>
      <c r="E97" s="68">
        <f t="shared" si="14"/>
        <v>1225.6300000000001</v>
      </c>
      <c r="F97" s="68">
        <f t="shared" si="15"/>
        <v>0</v>
      </c>
      <c r="G97" s="69"/>
      <c r="H97" s="68">
        <f t="shared" si="16"/>
        <v>727.71</v>
      </c>
      <c r="I97" s="68">
        <f t="shared" si="17"/>
        <v>107908.37999999999</v>
      </c>
      <c r="J97" s="70" t="str">
        <f t="shared" si="18"/>
        <v/>
      </c>
      <c r="K97" s="68">
        <f t="shared" si="19"/>
        <v>124.48</v>
      </c>
      <c r="L97" s="68">
        <f>IF(A97="","",SUM($K$31:K97))</f>
        <v>10006.397499999999</v>
      </c>
      <c r="N97" s="71"/>
    </row>
    <row r="98" spans="1:14">
      <c r="A98" s="65">
        <f t="shared" si="10"/>
        <v>68</v>
      </c>
      <c r="B98" s="66">
        <f t="shared" si="11"/>
        <v>41852</v>
      </c>
      <c r="C98" s="67">
        <f t="shared" si="12"/>
        <v>5.5E-2</v>
      </c>
      <c r="D98" s="68">
        <f t="shared" si="13"/>
        <v>494.58</v>
      </c>
      <c r="E98" s="68">
        <f t="shared" si="14"/>
        <v>1225.6300000000001</v>
      </c>
      <c r="F98" s="68">
        <f t="shared" si="15"/>
        <v>0</v>
      </c>
      <c r="G98" s="69"/>
      <c r="H98" s="68">
        <f t="shared" si="16"/>
        <v>731.05000000000018</v>
      </c>
      <c r="I98" s="68">
        <f t="shared" si="17"/>
        <v>107177.32999999999</v>
      </c>
      <c r="J98" s="70" t="str">
        <f t="shared" si="18"/>
        <v/>
      </c>
      <c r="K98" s="68">
        <f t="shared" si="19"/>
        <v>123.645</v>
      </c>
      <c r="L98" s="68">
        <f>IF(A98="","",SUM($K$31:K98))</f>
        <v>10130.0425</v>
      </c>
      <c r="N98" s="71"/>
    </row>
    <row r="99" spans="1:14">
      <c r="A99" s="65">
        <f t="shared" si="10"/>
        <v>69</v>
      </c>
      <c r="B99" s="66">
        <f t="shared" si="11"/>
        <v>41883</v>
      </c>
      <c r="C99" s="67">
        <f t="shared" si="12"/>
        <v>5.5E-2</v>
      </c>
      <c r="D99" s="68">
        <f t="shared" si="13"/>
        <v>491.23</v>
      </c>
      <c r="E99" s="68">
        <f t="shared" si="14"/>
        <v>1225.6300000000001</v>
      </c>
      <c r="F99" s="68">
        <f t="shared" si="15"/>
        <v>0</v>
      </c>
      <c r="G99" s="69"/>
      <c r="H99" s="68">
        <f t="shared" si="16"/>
        <v>734.40000000000009</v>
      </c>
      <c r="I99" s="68">
        <f t="shared" si="17"/>
        <v>106442.93</v>
      </c>
      <c r="J99" s="70" t="str">
        <f t="shared" si="18"/>
        <v/>
      </c>
      <c r="K99" s="68">
        <f t="shared" si="19"/>
        <v>122.8075</v>
      </c>
      <c r="L99" s="68">
        <f>IF(A99="","",SUM($K$31:K99))</f>
        <v>10252.85</v>
      </c>
      <c r="N99" s="71"/>
    </row>
    <row r="100" spans="1:14">
      <c r="A100" s="65">
        <f t="shared" si="10"/>
        <v>70</v>
      </c>
      <c r="B100" s="66">
        <f t="shared" si="11"/>
        <v>41913</v>
      </c>
      <c r="C100" s="67">
        <f t="shared" si="12"/>
        <v>5.5E-2</v>
      </c>
      <c r="D100" s="68">
        <f t="shared" si="13"/>
        <v>487.86</v>
      </c>
      <c r="E100" s="68">
        <f t="shared" si="14"/>
        <v>1225.6300000000001</v>
      </c>
      <c r="F100" s="68">
        <f t="shared" si="15"/>
        <v>0</v>
      </c>
      <c r="G100" s="69"/>
      <c r="H100" s="68">
        <f t="shared" si="16"/>
        <v>737.7700000000001</v>
      </c>
      <c r="I100" s="68">
        <f t="shared" si="17"/>
        <v>105705.15999999999</v>
      </c>
      <c r="J100" s="70" t="str">
        <f t="shared" si="18"/>
        <v/>
      </c>
      <c r="K100" s="68">
        <f t="shared" si="19"/>
        <v>121.965</v>
      </c>
      <c r="L100" s="68">
        <f>IF(A100="","",SUM($K$31:K100))</f>
        <v>10374.815000000001</v>
      </c>
      <c r="N100" s="71"/>
    </row>
    <row r="101" spans="1:14">
      <c r="A101" s="65">
        <f t="shared" si="10"/>
        <v>71</v>
      </c>
      <c r="B101" s="66">
        <f t="shared" si="11"/>
        <v>41944</v>
      </c>
      <c r="C101" s="67">
        <f t="shared" si="12"/>
        <v>5.5E-2</v>
      </c>
      <c r="D101" s="68">
        <f t="shared" si="13"/>
        <v>484.48</v>
      </c>
      <c r="E101" s="68">
        <f t="shared" si="14"/>
        <v>1225.6300000000001</v>
      </c>
      <c r="F101" s="68">
        <f t="shared" si="15"/>
        <v>0</v>
      </c>
      <c r="G101" s="69"/>
      <c r="H101" s="68">
        <f t="shared" si="16"/>
        <v>741.15000000000009</v>
      </c>
      <c r="I101" s="68">
        <f t="shared" si="17"/>
        <v>104964.01</v>
      </c>
      <c r="J101" s="70" t="str">
        <f t="shared" si="18"/>
        <v/>
      </c>
      <c r="K101" s="68">
        <f t="shared" si="19"/>
        <v>121.12</v>
      </c>
      <c r="L101" s="68">
        <f>IF(A101="","",SUM($K$31:K101))</f>
        <v>10495.935000000001</v>
      </c>
      <c r="N101" s="71"/>
    </row>
    <row r="102" spans="1:14">
      <c r="A102" s="65">
        <f t="shared" si="10"/>
        <v>72</v>
      </c>
      <c r="B102" s="66">
        <f t="shared" si="11"/>
        <v>41974</v>
      </c>
      <c r="C102" s="67">
        <f t="shared" si="12"/>
        <v>5.5E-2</v>
      </c>
      <c r="D102" s="68">
        <f t="shared" si="13"/>
        <v>481.09</v>
      </c>
      <c r="E102" s="68">
        <f t="shared" si="14"/>
        <v>1225.6300000000001</v>
      </c>
      <c r="F102" s="68">
        <f t="shared" si="15"/>
        <v>0</v>
      </c>
      <c r="G102" s="69"/>
      <c r="H102" s="68">
        <f t="shared" si="16"/>
        <v>744.54000000000019</v>
      </c>
      <c r="I102" s="68">
        <f t="shared" si="17"/>
        <v>104219.47</v>
      </c>
      <c r="J102" s="70">
        <f t="shared" si="18"/>
        <v>6</v>
      </c>
      <c r="K102" s="68">
        <f t="shared" si="19"/>
        <v>120.27249999999999</v>
      </c>
      <c r="L102" s="68">
        <f>IF(A102="","",SUM($K$31:K102))</f>
        <v>10616.2075</v>
      </c>
      <c r="N102" s="71"/>
    </row>
    <row r="103" spans="1:14">
      <c r="A103" s="65">
        <f t="shared" si="10"/>
        <v>73</v>
      </c>
      <c r="B103" s="66">
        <f t="shared" si="11"/>
        <v>42005</v>
      </c>
      <c r="C103" s="67">
        <f t="shared" si="12"/>
        <v>5.5E-2</v>
      </c>
      <c r="D103" s="68">
        <f t="shared" si="13"/>
        <v>477.67</v>
      </c>
      <c r="E103" s="68">
        <f t="shared" si="14"/>
        <v>1225.6300000000001</v>
      </c>
      <c r="F103" s="68">
        <f t="shared" si="15"/>
        <v>0</v>
      </c>
      <c r="G103" s="69"/>
      <c r="H103" s="68">
        <f t="shared" si="16"/>
        <v>747.96</v>
      </c>
      <c r="I103" s="68">
        <f t="shared" si="17"/>
        <v>103471.51</v>
      </c>
      <c r="J103" s="70" t="str">
        <f t="shared" si="18"/>
        <v/>
      </c>
      <c r="K103" s="68">
        <f t="shared" si="19"/>
        <v>119.4175</v>
      </c>
      <c r="L103" s="68">
        <f>IF(A103="","",SUM($K$31:K103))</f>
        <v>10735.625</v>
      </c>
      <c r="N103" s="71"/>
    </row>
    <row r="104" spans="1:14">
      <c r="A104" s="65">
        <f t="shared" si="10"/>
        <v>74</v>
      </c>
      <c r="B104" s="66">
        <f t="shared" si="11"/>
        <v>42036</v>
      </c>
      <c r="C104" s="67">
        <f t="shared" si="12"/>
        <v>5.5E-2</v>
      </c>
      <c r="D104" s="68">
        <f t="shared" si="13"/>
        <v>474.24</v>
      </c>
      <c r="E104" s="68">
        <f t="shared" si="14"/>
        <v>1225.6300000000001</v>
      </c>
      <c r="F104" s="68">
        <f t="shared" si="15"/>
        <v>0</v>
      </c>
      <c r="G104" s="69"/>
      <c r="H104" s="68">
        <f t="shared" si="16"/>
        <v>751.3900000000001</v>
      </c>
      <c r="I104" s="68">
        <f t="shared" si="17"/>
        <v>102720.12</v>
      </c>
      <c r="J104" s="70" t="str">
        <f t="shared" si="18"/>
        <v/>
      </c>
      <c r="K104" s="68">
        <f t="shared" si="19"/>
        <v>118.56</v>
      </c>
      <c r="L104" s="68">
        <f>IF(A104="","",SUM($K$31:K104))</f>
        <v>10854.184999999999</v>
      </c>
      <c r="N104" s="71"/>
    </row>
    <row r="105" spans="1:14">
      <c r="A105" s="65">
        <f t="shared" si="10"/>
        <v>75</v>
      </c>
      <c r="B105" s="66">
        <f t="shared" si="11"/>
        <v>42064</v>
      </c>
      <c r="C105" s="67">
        <f t="shared" si="12"/>
        <v>5.5E-2</v>
      </c>
      <c r="D105" s="68">
        <f t="shared" si="13"/>
        <v>470.8</v>
      </c>
      <c r="E105" s="68">
        <f t="shared" si="14"/>
        <v>1225.6300000000001</v>
      </c>
      <c r="F105" s="68">
        <f t="shared" si="15"/>
        <v>0</v>
      </c>
      <c r="G105" s="69"/>
      <c r="H105" s="68">
        <f t="shared" si="16"/>
        <v>754.83000000000015</v>
      </c>
      <c r="I105" s="68">
        <f t="shared" si="17"/>
        <v>101965.29</v>
      </c>
      <c r="J105" s="70" t="str">
        <f t="shared" si="18"/>
        <v/>
      </c>
      <c r="K105" s="68">
        <f t="shared" si="19"/>
        <v>117.7</v>
      </c>
      <c r="L105" s="68">
        <f>IF(A105="","",SUM($K$31:K105))</f>
        <v>10971.885</v>
      </c>
      <c r="N105" s="71"/>
    </row>
    <row r="106" spans="1:14">
      <c r="A106" s="65">
        <f t="shared" si="10"/>
        <v>76</v>
      </c>
      <c r="B106" s="66">
        <f t="shared" si="11"/>
        <v>42095</v>
      </c>
      <c r="C106" s="67">
        <f t="shared" si="12"/>
        <v>5.5E-2</v>
      </c>
      <c r="D106" s="68">
        <f t="shared" si="13"/>
        <v>467.34</v>
      </c>
      <c r="E106" s="68">
        <f t="shared" si="14"/>
        <v>1225.6300000000001</v>
      </c>
      <c r="F106" s="68">
        <f t="shared" si="15"/>
        <v>0</v>
      </c>
      <c r="G106" s="69"/>
      <c r="H106" s="68">
        <f t="shared" si="16"/>
        <v>758.29000000000019</v>
      </c>
      <c r="I106" s="68">
        <f t="shared" si="17"/>
        <v>101207</v>
      </c>
      <c r="J106" s="70" t="str">
        <f t="shared" si="18"/>
        <v/>
      </c>
      <c r="K106" s="68">
        <f t="shared" si="19"/>
        <v>116.83499999999999</v>
      </c>
      <c r="L106" s="68">
        <f>IF(A106="","",SUM($K$31:K106))</f>
        <v>11088.72</v>
      </c>
      <c r="N106" s="71"/>
    </row>
    <row r="107" spans="1:14">
      <c r="A107" s="65">
        <f t="shared" si="10"/>
        <v>77</v>
      </c>
      <c r="B107" s="66">
        <f t="shared" si="11"/>
        <v>42125</v>
      </c>
      <c r="C107" s="67">
        <f t="shared" si="12"/>
        <v>5.5E-2</v>
      </c>
      <c r="D107" s="68">
        <f t="shared" si="13"/>
        <v>463.87</v>
      </c>
      <c r="E107" s="68">
        <f t="shared" si="14"/>
        <v>1225.6300000000001</v>
      </c>
      <c r="F107" s="68">
        <f t="shared" si="15"/>
        <v>0</v>
      </c>
      <c r="G107" s="69"/>
      <c r="H107" s="68">
        <f t="shared" si="16"/>
        <v>761.7600000000001</v>
      </c>
      <c r="I107" s="68">
        <f t="shared" si="17"/>
        <v>100445.24</v>
      </c>
      <c r="J107" s="70" t="str">
        <f t="shared" si="18"/>
        <v/>
      </c>
      <c r="K107" s="68">
        <f t="shared" si="19"/>
        <v>115.9675</v>
      </c>
      <c r="L107" s="68">
        <f>IF(A107="","",SUM($K$31:K107))</f>
        <v>11204.6875</v>
      </c>
      <c r="N107" s="71"/>
    </row>
    <row r="108" spans="1:14">
      <c r="A108" s="65">
        <f t="shared" si="10"/>
        <v>78</v>
      </c>
      <c r="B108" s="66">
        <f t="shared" si="11"/>
        <v>42156</v>
      </c>
      <c r="C108" s="67">
        <f t="shared" si="12"/>
        <v>5.5E-2</v>
      </c>
      <c r="D108" s="68">
        <f t="shared" si="13"/>
        <v>460.37</v>
      </c>
      <c r="E108" s="68">
        <f t="shared" si="14"/>
        <v>1225.6300000000001</v>
      </c>
      <c r="F108" s="68">
        <f t="shared" si="15"/>
        <v>0</v>
      </c>
      <c r="G108" s="69"/>
      <c r="H108" s="68">
        <f t="shared" si="16"/>
        <v>765.2600000000001</v>
      </c>
      <c r="I108" s="68">
        <f t="shared" si="17"/>
        <v>99679.98000000001</v>
      </c>
      <c r="J108" s="70" t="str">
        <f t="shared" si="18"/>
        <v/>
      </c>
      <c r="K108" s="68">
        <f t="shared" si="19"/>
        <v>115.0925</v>
      </c>
      <c r="L108" s="68">
        <f>IF(A108="","",SUM($K$31:K108))</f>
        <v>11319.78</v>
      </c>
      <c r="N108" s="71"/>
    </row>
    <row r="109" spans="1:14">
      <c r="A109" s="65">
        <f t="shared" si="10"/>
        <v>79</v>
      </c>
      <c r="B109" s="66">
        <f t="shared" si="11"/>
        <v>42186</v>
      </c>
      <c r="C109" s="67">
        <f t="shared" si="12"/>
        <v>5.5E-2</v>
      </c>
      <c r="D109" s="68">
        <f t="shared" si="13"/>
        <v>456.87</v>
      </c>
      <c r="E109" s="68">
        <f t="shared" si="14"/>
        <v>1225.6300000000001</v>
      </c>
      <c r="F109" s="68">
        <f t="shared" si="15"/>
        <v>0</v>
      </c>
      <c r="G109" s="69"/>
      <c r="H109" s="68">
        <f t="shared" si="16"/>
        <v>768.7600000000001</v>
      </c>
      <c r="I109" s="68">
        <f t="shared" si="17"/>
        <v>98911.220000000016</v>
      </c>
      <c r="J109" s="70" t="str">
        <f t="shared" si="18"/>
        <v/>
      </c>
      <c r="K109" s="68">
        <f t="shared" si="19"/>
        <v>114.2175</v>
      </c>
      <c r="L109" s="68">
        <f>IF(A109="","",SUM($K$31:K109))</f>
        <v>11433.997500000001</v>
      </c>
      <c r="N109" s="71"/>
    </row>
    <row r="110" spans="1:14">
      <c r="A110" s="65">
        <f t="shared" si="10"/>
        <v>80</v>
      </c>
      <c r="B110" s="66">
        <f t="shared" si="11"/>
        <v>42217</v>
      </c>
      <c r="C110" s="67">
        <f t="shared" si="12"/>
        <v>5.5E-2</v>
      </c>
      <c r="D110" s="68">
        <f t="shared" si="13"/>
        <v>453.34</v>
      </c>
      <c r="E110" s="68">
        <f t="shared" si="14"/>
        <v>1225.6300000000001</v>
      </c>
      <c r="F110" s="68">
        <f t="shared" si="15"/>
        <v>0</v>
      </c>
      <c r="G110" s="69"/>
      <c r="H110" s="68">
        <f t="shared" si="16"/>
        <v>772.29000000000019</v>
      </c>
      <c r="I110" s="68">
        <f t="shared" si="17"/>
        <v>98138.930000000022</v>
      </c>
      <c r="J110" s="70" t="str">
        <f t="shared" si="18"/>
        <v/>
      </c>
      <c r="K110" s="68">
        <f t="shared" si="19"/>
        <v>113.33499999999999</v>
      </c>
      <c r="L110" s="68">
        <f>IF(A110="","",SUM($K$31:K110))</f>
        <v>11547.3325</v>
      </c>
      <c r="N110" s="71"/>
    </row>
    <row r="111" spans="1:14">
      <c r="A111" s="65">
        <f t="shared" si="10"/>
        <v>81</v>
      </c>
      <c r="B111" s="66">
        <f t="shared" si="11"/>
        <v>42248</v>
      </c>
      <c r="C111" s="67">
        <f t="shared" si="12"/>
        <v>5.5E-2</v>
      </c>
      <c r="D111" s="68">
        <f t="shared" si="13"/>
        <v>449.8</v>
      </c>
      <c r="E111" s="68">
        <f t="shared" si="14"/>
        <v>1225.6300000000001</v>
      </c>
      <c r="F111" s="68">
        <f t="shared" si="15"/>
        <v>0</v>
      </c>
      <c r="G111" s="69"/>
      <c r="H111" s="68">
        <f t="shared" si="16"/>
        <v>775.83000000000015</v>
      </c>
      <c r="I111" s="68">
        <f t="shared" si="17"/>
        <v>97363.10000000002</v>
      </c>
      <c r="J111" s="70" t="str">
        <f t="shared" si="18"/>
        <v/>
      </c>
      <c r="K111" s="68">
        <f t="shared" si="19"/>
        <v>112.45</v>
      </c>
      <c r="L111" s="68">
        <f>IF(A111="","",SUM($K$31:K111))</f>
        <v>11659.782500000001</v>
      </c>
      <c r="N111" s="71"/>
    </row>
    <row r="112" spans="1:14">
      <c r="A112" s="65">
        <f t="shared" si="10"/>
        <v>82</v>
      </c>
      <c r="B112" s="66">
        <f t="shared" si="11"/>
        <v>42278</v>
      </c>
      <c r="C112" s="67">
        <f t="shared" si="12"/>
        <v>5.5E-2</v>
      </c>
      <c r="D112" s="68">
        <f t="shared" si="13"/>
        <v>446.25</v>
      </c>
      <c r="E112" s="68">
        <f t="shared" si="14"/>
        <v>1225.6300000000001</v>
      </c>
      <c r="F112" s="68">
        <f t="shared" si="15"/>
        <v>0</v>
      </c>
      <c r="G112" s="69"/>
      <c r="H112" s="68">
        <f t="shared" si="16"/>
        <v>779.38000000000011</v>
      </c>
      <c r="I112" s="68">
        <f t="shared" si="17"/>
        <v>96583.720000000016</v>
      </c>
      <c r="J112" s="70" t="str">
        <f t="shared" si="18"/>
        <v/>
      </c>
      <c r="K112" s="68">
        <f t="shared" si="19"/>
        <v>111.5625</v>
      </c>
      <c r="L112" s="68">
        <f>IF(A112="","",SUM($K$31:K112))</f>
        <v>11771.345000000001</v>
      </c>
      <c r="N112" s="71"/>
    </row>
    <row r="113" spans="1:14">
      <c r="A113" s="65">
        <f t="shared" si="10"/>
        <v>83</v>
      </c>
      <c r="B113" s="66">
        <f t="shared" si="11"/>
        <v>42309</v>
      </c>
      <c r="C113" s="67">
        <f t="shared" si="12"/>
        <v>5.5E-2</v>
      </c>
      <c r="D113" s="68">
        <f t="shared" si="13"/>
        <v>442.68</v>
      </c>
      <c r="E113" s="68">
        <f t="shared" si="14"/>
        <v>1225.6300000000001</v>
      </c>
      <c r="F113" s="68">
        <f t="shared" si="15"/>
        <v>0</v>
      </c>
      <c r="G113" s="69"/>
      <c r="H113" s="68">
        <f t="shared" si="16"/>
        <v>782.95</v>
      </c>
      <c r="I113" s="68">
        <f t="shared" si="17"/>
        <v>95800.770000000019</v>
      </c>
      <c r="J113" s="70" t="str">
        <f t="shared" si="18"/>
        <v/>
      </c>
      <c r="K113" s="68">
        <f t="shared" si="19"/>
        <v>110.67</v>
      </c>
      <c r="L113" s="68">
        <f>IF(A113="","",SUM($K$31:K113))</f>
        <v>11882.015000000001</v>
      </c>
      <c r="N113" s="71"/>
    </row>
    <row r="114" spans="1:14">
      <c r="A114" s="65">
        <f t="shared" si="10"/>
        <v>84</v>
      </c>
      <c r="B114" s="66">
        <f t="shared" si="11"/>
        <v>42339</v>
      </c>
      <c r="C114" s="67">
        <f t="shared" si="12"/>
        <v>5.5E-2</v>
      </c>
      <c r="D114" s="68">
        <f t="shared" si="13"/>
        <v>439.09</v>
      </c>
      <c r="E114" s="68">
        <f t="shared" si="14"/>
        <v>1225.6300000000001</v>
      </c>
      <c r="F114" s="68">
        <f t="shared" si="15"/>
        <v>0</v>
      </c>
      <c r="G114" s="69"/>
      <c r="H114" s="68">
        <f t="shared" si="16"/>
        <v>786.54000000000019</v>
      </c>
      <c r="I114" s="68">
        <f t="shared" si="17"/>
        <v>95014.230000000025</v>
      </c>
      <c r="J114" s="70">
        <f t="shared" si="18"/>
        <v>7</v>
      </c>
      <c r="K114" s="68">
        <f t="shared" si="19"/>
        <v>109.77249999999999</v>
      </c>
      <c r="L114" s="68">
        <f>IF(A114="","",SUM($K$31:K114))</f>
        <v>11991.7875</v>
      </c>
      <c r="N114" s="71"/>
    </row>
    <row r="115" spans="1:14">
      <c r="A115" s="65">
        <f t="shared" si="10"/>
        <v>85</v>
      </c>
      <c r="B115" s="66">
        <f t="shared" si="11"/>
        <v>42370</v>
      </c>
      <c r="C115" s="67">
        <f t="shared" si="12"/>
        <v>5.5E-2</v>
      </c>
      <c r="D115" s="68">
        <f t="shared" si="13"/>
        <v>435.48</v>
      </c>
      <c r="E115" s="68">
        <f t="shared" si="14"/>
        <v>1225.6300000000001</v>
      </c>
      <c r="F115" s="68">
        <f t="shared" si="15"/>
        <v>0</v>
      </c>
      <c r="G115" s="69"/>
      <c r="H115" s="68">
        <f t="shared" si="16"/>
        <v>790.15000000000009</v>
      </c>
      <c r="I115" s="68">
        <f t="shared" si="17"/>
        <v>94224.080000000031</v>
      </c>
      <c r="J115" s="70" t="str">
        <f t="shared" si="18"/>
        <v/>
      </c>
      <c r="K115" s="68">
        <f t="shared" si="19"/>
        <v>108.87</v>
      </c>
      <c r="L115" s="68">
        <f>IF(A115="","",SUM($K$31:K115))</f>
        <v>12100.657500000001</v>
      </c>
      <c r="N115" s="71"/>
    </row>
    <row r="116" spans="1:14">
      <c r="A116" s="65">
        <f t="shared" si="10"/>
        <v>86</v>
      </c>
      <c r="B116" s="66">
        <f t="shared" si="11"/>
        <v>42401</v>
      </c>
      <c r="C116" s="67">
        <f t="shared" si="12"/>
        <v>5.5E-2</v>
      </c>
      <c r="D116" s="68">
        <f t="shared" si="13"/>
        <v>431.86</v>
      </c>
      <c r="E116" s="68">
        <f t="shared" si="14"/>
        <v>1225.6300000000001</v>
      </c>
      <c r="F116" s="68">
        <f t="shared" si="15"/>
        <v>0</v>
      </c>
      <c r="G116" s="69"/>
      <c r="H116" s="68">
        <f t="shared" si="16"/>
        <v>793.7700000000001</v>
      </c>
      <c r="I116" s="68">
        <f t="shared" si="17"/>
        <v>93430.310000000027</v>
      </c>
      <c r="J116" s="70" t="str">
        <f t="shared" si="18"/>
        <v/>
      </c>
      <c r="K116" s="68">
        <f t="shared" si="19"/>
        <v>107.965</v>
      </c>
      <c r="L116" s="68">
        <f>IF(A116="","",SUM($K$31:K116))</f>
        <v>12208.622500000001</v>
      </c>
      <c r="N116" s="71"/>
    </row>
    <row r="117" spans="1:14">
      <c r="A117" s="65">
        <f t="shared" si="10"/>
        <v>87</v>
      </c>
      <c r="B117" s="66">
        <f t="shared" si="11"/>
        <v>42430</v>
      </c>
      <c r="C117" s="67">
        <f t="shared" si="12"/>
        <v>5.5E-2</v>
      </c>
      <c r="D117" s="68">
        <f t="shared" si="13"/>
        <v>428.22</v>
      </c>
      <c r="E117" s="68">
        <f t="shared" si="14"/>
        <v>1225.6300000000001</v>
      </c>
      <c r="F117" s="68">
        <f t="shared" si="15"/>
        <v>0</v>
      </c>
      <c r="G117" s="69"/>
      <c r="H117" s="68">
        <f t="shared" si="16"/>
        <v>797.41000000000008</v>
      </c>
      <c r="I117" s="68">
        <f t="shared" si="17"/>
        <v>92632.900000000023</v>
      </c>
      <c r="J117" s="70" t="str">
        <f t="shared" si="18"/>
        <v/>
      </c>
      <c r="K117" s="68">
        <f t="shared" si="19"/>
        <v>107.05500000000001</v>
      </c>
      <c r="L117" s="68">
        <f>IF(A117="","",SUM($K$31:K117))</f>
        <v>12315.677500000002</v>
      </c>
      <c r="N117" s="71"/>
    </row>
    <row r="118" spans="1:14">
      <c r="A118" s="65">
        <f t="shared" si="10"/>
        <v>88</v>
      </c>
      <c r="B118" s="66">
        <f t="shared" si="11"/>
        <v>42461</v>
      </c>
      <c r="C118" s="67">
        <f t="shared" si="12"/>
        <v>5.5E-2</v>
      </c>
      <c r="D118" s="68">
        <f t="shared" si="13"/>
        <v>424.57</v>
      </c>
      <c r="E118" s="68">
        <f t="shared" si="14"/>
        <v>1225.6300000000001</v>
      </c>
      <c r="F118" s="68">
        <f t="shared" si="15"/>
        <v>0</v>
      </c>
      <c r="G118" s="69"/>
      <c r="H118" s="68">
        <f t="shared" si="16"/>
        <v>801.06000000000017</v>
      </c>
      <c r="I118" s="68">
        <f t="shared" si="17"/>
        <v>91831.840000000026</v>
      </c>
      <c r="J118" s="70" t="str">
        <f t="shared" si="18"/>
        <v/>
      </c>
      <c r="K118" s="68">
        <f t="shared" si="19"/>
        <v>106.1425</v>
      </c>
      <c r="L118" s="68">
        <f>IF(A118="","",SUM($K$31:K118))</f>
        <v>12421.820000000002</v>
      </c>
      <c r="N118" s="71"/>
    </row>
    <row r="119" spans="1:14">
      <c r="A119" s="65">
        <f t="shared" si="10"/>
        <v>89</v>
      </c>
      <c r="B119" s="66">
        <f t="shared" si="11"/>
        <v>42491</v>
      </c>
      <c r="C119" s="67">
        <f t="shared" si="12"/>
        <v>5.5E-2</v>
      </c>
      <c r="D119" s="68">
        <f t="shared" si="13"/>
        <v>420.9</v>
      </c>
      <c r="E119" s="68">
        <f t="shared" si="14"/>
        <v>1225.6300000000001</v>
      </c>
      <c r="F119" s="68">
        <f t="shared" si="15"/>
        <v>0</v>
      </c>
      <c r="G119" s="69"/>
      <c r="H119" s="68">
        <f t="shared" si="16"/>
        <v>804.73000000000013</v>
      </c>
      <c r="I119" s="68">
        <f t="shared" si="17"/>
        <v>91027.11000000003</v>
      </c>
      <c r="J119" s="70" t="str">
        <f t="shared" si="18"/>
        <v/>
      </c>
      <c r="K119" s="68">
        <f t="shared" si="19"/>
        <v>105.22499999999999</v>
      </c>
      <c r="L119" s="68">
        <f>IF(A119="","",SUM($K$31:K119))</f>
        <v>12527.045000000002</v>
      </c>
      <c r="N119" s="71"/>
    </row>
    <row r="120" spans="1:14">
      <c r="A120" s="65">
        <f t="shared" si="10"/>
        <v>90</v>
      </c>
      <c r="B120" s="66">
        <f t="shared" si="11"/>
        <v>42522</v>
      </c>
      <c r="C120" s="67">
        <f t="shared" si="12"/>
        <v>5.5E-2</v>
      </c>
      <c r="D120" s="68">
        <f t="shared" si="13"/>
        <v>417.21</v>
      </c>
      <c r="E120" s="68">
        <f t="shared" si="14"/>
        <v>1225.6300000000001</v>
      </c>
      <c r="F120" s="68">
        <f t="shared" si="15"/>
        <v>0</v>
      </c>
      <c r="G120" s="69"/>
      <c r="H120" s="68">
        <f t="shared" si="16"/>
        <v>808.42000000000007</v>
      </c>
      <c r="I120" s="68">
        <f t="shared" si="17"/>
        <v>90218.690000000031</v>
      </c>
      <c r="J120" s="70" t="str">
        <f t="shared" si="18"/>
        <v/>
      </c>
      <c r="K120" s="68">
        <f t="shared" si="19"/>
        <v>104.30249999999999</v>
      </c>
      <c r="L120" s="68">
        <f>IF(A120="","",SUM($K$31:K120))</f>
        <v>12631.347500000002</v>
      </c>
      <c r="N120" s="71"/>
    </row>
    <row r="121" spans="1:14">
      <c r="A121" s="65">
        <f t="shared" si="10"/>
        <v>91</v>
      </c>
      <c r="B121" s="66">
        <f t="shared" si="11"/>
        <v>42552</v>
      </c>
      <c r="C121" s="67">
        <f t="shared" si="12"/>
        <v>5.5E-2</v>
      </c>
      <c r="D121" s="68">
        <f t="shared" si="13"/>
        <v>413.5</v>
      </c>
      <c r="E121" s="68">
        <f t="shared" si="14"/>
        <v>1225.6300000000001</v>
      </c>
      <c r="F121" s="68">
        <f t="shared" si="15"/>
        <v>0</v>
      </c>
      <c r="G121" s="69"/>
      <c r="H121" s="68">
        <f t="shared" si="16"/>
        <v>812.13000000000011</v>
      </c>
      <c r="I121" s="68">
        <f t="shared" si="17"/>
        <v>89406.560000000027</v>
      </c>
      <c r="J121" s="70" t="str">
        <f t="shared" si="18"/>
        <v/>
      </c>
      <c r="K121" s="68">
        <f t="shared" si="19"/>
        <v>103.375</v>
      </c>
      <c r="L121" s="68">
        <f>IF(A121="","",SUM($K$31:K121))</f>
        <v>12734.722500000002</v>
      </c>
      <c r="N121" s="71"/>
    </row>
    <row r="122" spans="1:14">
      <c r="A122" s="65">
        <f t="shared" si="10"/>
        <v>92</v>
      </c>
      <c r="B122" s="66">
        <f t="shared" si="11"/>
        <v>42583</v>
      </c>
      <c r="C122" s="67">
        <f t="shared" si="12"/>
        <v>5.5E-2</v>
      </c>
      <c r="D122" s="68">
        <f t="shared" si="13"/>
        <v>409.78</v>
      </c>
      <c r="E122" s="68">
        <f t="shared" si="14"/>
        <v>1225.6300000000001</v>
      </c>
      <c r="F122" s="68">
        <f t="shared" si="15"/>
        <v>0</v>
      </c>
      <c r="G122" s="69"/>
      <c r="H122" s="68">
        <f t="shared" si="16"/>
        <v>815.85000000000014</v>
      </c>
      <c r="I122" s="68">
        <f t="shared" si="17"/>
        <v>88590.710000000021</v>
      </c>
      <c r="J122" s="70" t="str">
        <f t="shared" si="18"/>
        <v/>
      </c>
      <c r="K122" s="68">
        <f t="shared" si="19"/>
        <v>102.44499999999999</v>
      </c>
      <c r="L122" s="68">
        <f>IF(A122="","",SUM($K$31:K122))</f>
        <v>12837.167500000001</v>
      </c>
      <c r="N122" s="71"/>
    </row>
    <row r="123" spans="1:14">
      <c r="A123" s="65">
        <f t="shared" si="10"/>
        <v>93</v>
      </c>
      <c r="B123" s="66">
        <f t="shared" si="11"/>
        <v>42614</v>
      </c>
      <c r="C123" s="67">
        <f t="shared" si="12"/>
        <v>5.5E-2</v>
      </c>
      <c r="D123" s="68">
        <f t="shared" si="13"/>
        <v>406.04</v>
      </c>
      <c r="E123" s="68">
        <f t="shared" si="14"/>
        <v>1225.6300000000001</v>
      </c>
      <c r="F123" s="68">
        <f t="shared" si="15"/>
        <v>0</v>
      </c>
      <c r="G123" s="69"/>
      <c r="H123" s="68">
        <f t="shared" si="16"/>
        <v>819.59000000000015</v>
      </c>
      <c r="I123" s="68">
        <f t="shared" si="17"/>
        <v>87771.120000000024</v>
      </c>
      <c r="J123" s="70" t="str">
        <f t="shared" si="18"/>
        <v/>
      </c>
      <c r="K123" s="68">
        <f t="shared" si="19"/>
        <v>101.51</v>
      </c>
      <c r="L123" s="68">
        <f>IF(A123="","",SUM($K$31:K123))</f>
        <v>12938.677500000002</v>
      </c>
      <c r="N123" s="71"/>
    </row>
    <row r="124" spans="1:14">
      <c r="A124" s="65">
        <f t="shared" si="10"/>
        <v>94</v>
      </c>
      <c r="B124" s="66">
        <f t="shared" si="11"/>
        <v>42644</v>
      </c>
      <c r="C124" s="67">
        <f t="shared" si="12"/>
        <v>5.5E-2</v>
      </c>
      <c r="D124" s="68">
        <f t="shared" si="13"/>
        <v>402.28</v>
      </c>
      <c r="E124" s="68">
        <f t="shared" si="14"/>
        <v>1225.6300000000001</v>
      </c>
      <c r="F124" s="68">
        <f t="shared" si="15"/>
        <v>0</v>
      </c>
      <c r="G124" s="69"/>
      <c r="H124" s="68">
        <f t="shared" si="16"/>
        <v>823.35000000000014</v>
      </c>
      <c r="I124" s="68">
        <f t="shared" si="17"/>
        <v>86947.770000000019</v>
      </c>
      <c r="J124" s="70" t="str">
        <f t="shared" si="18"/>
        <v/>
      </c>
      <c r="K124" s="68">
        <f t="shared" si="19"/>
        <v>100.57</v>
      </c>
      <c r="L124" s="68">
        <f>IF(A124="","",SUM($K$31:K124))</f>
        <v>13039.247500000001</v>
      </c>
      <c r="N124" s="71"/>
    </row>
    <row r="125" spans="1:14">
      <c r="A125" s="65">
        <f t="shared" si="10"/>
        <v>95</v>
      </c>
      <c r="B125" s="66">
        <f t="shared" si="11"/>
        <v>42675</v>
      </c>
      <c r="C125" s="67">
        <f t="shared" si="12"/>
        <v>5.5E-2</v>
      </c>
      <c r="D125" s="68">
        <f t="shared" si="13"/>
        <v>398.51</v>
      </c>
      <c r="E125" s="68">
        <f t="shared" si="14"/>
        <v>1225.6300000000001</v>
      </c>
      <c r="F125" s="68">
        <f t="shared" si="15"/>
        <v>0</v>
      </c>
      <c r="G125" s="69"/>
      <c r="H125" s="68">
        <f t="shared" si="16"/>
        <v>827.12000000000012</v>
      </c>
      <c r="I125" s="68">
        <f t="shared" si="17"/>
        <v>86120.650000000023</v>
      </c>
      <c r="J125" s="70" t="str">
        <f t="shared" si="18"/>
        <v/>
      </c>
      <c r="K125" s="68">
        <f t="shared" si="19"/>
        <v>99.627499999999998</v>
      </c>
      <c r="L125" s="68">
        <f>IF(A125="","",SUM($K$31:K125))</f>
        <v>13138.875000000002</v>
      </c>
      <c r="N125" s="71"/>
    </row>
    <row r="126" spans="1:14">
      <c r="A126" s="65">
        <f t="shared" si="10"/>
        <v>96</v>
      </c>
      <c r="B126" s="66">
        <f t="shared" si="11"/>
        <v>42705</v>
      </c>
      <c r="C126" s="67">
        <f t="shared" si="12"/>
        <v>5.5E-2</v>
      </c>
      <c r="D126" s="68">
        <f t="shared" si="13"/>
        <v>394.72</v>
      </c>
      <c r="E126" s="68">
        <f t="shared" si="14"/>
        <v>1225.6300000000001</v>
      </c>
      <c r="F126" s="68">
        <f t="shared" si="15"/>
        <v>0</v>
      </c>
      <c r="G126" s="69"/>
      <c r="H126" s="68">
        <f t="shared" si="16"/>
        <v>830.91000000000008</v>
      </c>
      <c r="I126" s="68">
        <f t="shared" si="17"/>
        <v>85289.74000000002</v>
      </c>
      <c r="J126" s="70">
        <f t="shared" si="18"/>
        <v>8</v>
      </c>
      <c r="K126" s="68">
        <f t="shared" si="19"/>
        <v>98.68</v>
      </c>
      <c r="L126" s="68">
        <f>IF(A126="","",SUM($K$31:K126))</f>
        <v>13237.555000000002</v>
      </c>
      <c r="N126" s="71"/>
    </row>
    <row r="127" spans="1:14">
      <c r="A127" s="65">
        <f t="shared" si="10"/>
        <v>97</v>
      </c>
      <c r="B127" s="66">
        <f t="shared" si="11"/>
        <v>42736</v>
      </c>
      <c r="C127" s="67">
        <f t="shared" si="12"/>
        <v>5.5E-2</v>
      </c>
      <c r="D127" s="68">
        <f t="shared" si="13"/>
        <v>390.91</v>
      </c>
      <c r="E127" s="68">
        <f t="shared" si="14"/>
        <v>1225.6300000000001</v>
      </c>
      <c r="F127" s="68">
        <f t="shared" si="15"/>
        <v>0</v>
      </c>
      <c r="G127" s="69"/>
      <c r="H127" s="68">
        <f t="shared" si="16"/>
        <v>834.72</v>
      </c>
      <c r="I127" s="68">
        <f t="shared" si="17"/>
        <v>84455.020000000019</v>
      </c>
      <c r="J127" s="70" t="str">
        <f t="shared" si="18"/>
        <v/>
      </c>
      <c r="K127" s="68">
        <f t="shared" si="19"/>
        <v>97.727500000000006</v>
      </c>
      <c r="L127" s="68">
        <f>IF(A127="","",SUM($K$31:K127))</f>
        <v>13335.282500000003</v>
      </c>
      <c r="N127" s="71"/>
    </row>
    <row r="128" spans="1:14">
      <c r="A128" s="65">
        <f t="shared" si="10"/>
        <v>98</v>
      </c>
      <c r="B128" s="66">
        <f t="shared" si="11"/>
        <v>42767</v>
      </c>
      <c r="C128" s="67">
        <f t="shared" si="12"/>
        <v>5.5E-2</v>
      </c>
      <c r="D128" s="68">
        <f t="shared" si="13"/>
        <v>387.09</v>
      </c>
      <c r="E128" s="68">
        <f t="shared" si="14"/>
        <v>1225.6300000000001</v>
      </c>
      <c r="F128" s="68">
        <f t="shared" si="15"/>
        <v>0</v>
      </c>
      <c r="G128" s="69"/>
      <c r="H128" s="68">
        <f t="shared" si="16"/>
        <v>838.54000000000019</v>
      </c>
      <c r="I128" s="68">
        <f t="shared" si="17"/>
        <v>83616.480000000025</v>
      </c>
      <c r="J128" s="70" t="str">
        <f t="shared" si="18"/>
        <v/>
      </c>
      <c r="K128" s="68">
        <f t="shared" si="19"/>
        <v>96.772499999999994</v>
      </c>
      <c r="L128" s="68">
        <f>IF(A128="","",SUM($K$31:K128))</f>
        <v>13432.055000000002</v>
      </c>
      <c r="N128" s="71"/>
    </row>
    <row r="129" spans="1:14">
      <c r="A129" s="65">
        <f t="shared" si="10"/>
        <v>99</v>
      </c>
      <c r="B129" s="66">
        <f t="shared" si="11"/>
        <v>42795</v>
      </c>
      <c r="C129" s="67">
        <f t="shared" si="12"/>
        <v>5.5E-2</v>
      </c>
      <c r="D129" s="68">
        <f t="shared" si="13"/>
        <v>383.24</v>
      </c>
      <c r="E129" s="68">
        <f t="shared" si="14"/>
        <v>1225.6300000000001</v>
      </c>
      <c r="F129" s="68">
        <f t="shared" si="15"/>
        <v>0</v>
      </c>
      <c r="G129" s="69"/>
      <c r="H129" s="68">
        <f t="shared" si="16"/>
        <v>842.3900000000001</v>
      </c>
      <c r="I129" s="68">
        <f t="shared" si="17"/>
        <v>82774.090000000026</v>
      </c>
      <c r="J129" s="70" t="str">
        <f t="shared" si="18"/>
        <v/>
      </c>
      <c r="K129" s="68">
        <f t="shared" si="19"/>
        <v>95.81</v>
      </c>
      <c r="L129" s="68">
        <f>IF(A129="","",SUM($K$31:K129))</f>
        <v>13527.865000000002</v>
      </c>
      <c r="N129" s="71"/>
    </row>
    <row r="130" spans="1:14">
      <c r="A130" s="65">
        <f t="shared" si="10"/>
        <v>100</v>
      </c>
      <c r="B130" s="66">
        <f t="shared" si="11"/>
        <v>42826</v>
      </c>
      <c r="C130" s="67">
        <f t="shared" si="12"/>
        <v>5.5E-2</v>
      </c>
      <c r="D130" s="68">
        <f t="shared" si="13"/>
        <v>379.38</v>
      </c>
      <c r="E130" s="68">
        <f t="shared" si="14"/>
        <v>1225.6300000000001</v>
      </c>
      <c r="F130" s="68">
        <f t="shared" si="15"/>
        <v>0</v>
      </c>
      <c r="G130" s="69"/>
      <c r="H130" s="68">
        <f t="shared" si="16"/>
        <v>846.25000000000011</v>
      </c>
      <c r="I130" s="68">
        <f t="shared" si="17"/>
        <v>81927.840000000026</v>
      </c>
      <c r="J130" s="70" t="str">
        <f t="shared" si="18"/>
        <v/>
      </c>
      <c r="K130" s="68">
        <f t="shared" si="19"/>
        <v>94.844999999999999</v>
      </c>
      <c r="L130" s="68">
        <f>IF(A130="","",SUM($K$31:K130))</f>
        <v>13622.710000000001</v>
      </c>
      <c r="N130" s="71"/>
    </row>
    <row r="131" spans="1:14">
      <c r="A131" s="65">
        <f t="shared" si="10"/>
        <v>101</v>
      </c>
      <c r="B131" s="66">
        <f t="shared" si="11"/>
        <v>42856</v>
      </c>
      <c r="C131" s="67">
        <f t="shared" si="12"/>
        <v>5.5E-2</v>
      </c>
      <c r="D131" s="68">
        <f t="shared" si="13"/>
        <v>375.5</v>
      </c>
      <c r="E131" s="68">
        <f t="shared" si="14"/>
        <v>1225.6300000000001</v>
      </c>
      <c r="F131" s="68">
        <f t="shared" si="15"/>
        <v>0</v>
      </c>
      <c r="G131" s="69"/>
      <c r="H131" s="68">
        <f t="shared" si="16"/>
        <v>850.13000000000011</v>
      </c>
      <c r="I131" s="68">
        <f t="shared" si="17"/>
        <v>81077.710000000021</v>
      </c>
      <c r="J131" s="70" t="str">
        <f t="shared" si="18"/>
        <v/>
      </c>
      <c r="K131" s="68">
        <f t="shared" si="19"/>
        <v>93.875</v>
      </c>
      <c r="L131" s="68">
        <f>IF(A131="","",SUM($K$31:K131))</f>
        <v>13716.585000000001</v>
      </c>
      <c r="N131" s="71"/>
    </row>
    <row r="132" spans="1:14">
      <c r="A132" s="65">
        <f t="shared" si="10"/>
        <v>102</v>
      </c>
      <c r="B132" s="66">
        <f t="shared" si="11"/>
        <v>42887</v>
      </c>
      <c r="C132" s="67">
        <f t="shared" si="12"/>
        <v>5.5E-2</v>
      </c>
      <c r="D132" s="68">
        <f t="shared" si="13"/>
        <v>371.61</v>
      </c>
      <c r="E132" s="68">
        <f t="shared" si="14"/>
        <v>1225.6300000000001</v>
      </c>
      <c r="F132" s="68">
        <f t="shared" si="15"/>
        <v>0</v>
      </c>
      <c r="G132" s="69"/>
      <c r="H132" s="68">
        <f t="shared" si="16"/>
        <v>854.0200000000001</v>
      </c>
      <c r="I132" s="68">
        <f t="shared" si="17"/>
        <v>80223.690000000017</v>
      </c>
      <c r="J132" s="70" t="str">
        <f t="shared" si="18"/>
        <v/>
      </c>
      <c r="K132" s="68">
        <f t="shared" si="19"/>
        <v>92.902500000000003</v>
      </c>
      <c r="L132" s="68">
        <f>IF(A132="","",SUM($K$31:K132))</f>
        <v>13809.487500000001</v>
      </c>
      <c r="N132" s="71"/>
    </row>
    <row r="133" spans="1:14">
      <c r="A133" s="65">
        <f t="shared" si="10"/>
        <v>103</v>
      </c>
      <c r="B133" s="66">
        <f t="shared" si="11"/>
        <v>42917</v>
      </c>
      <c r="C133" s="67">
        <f t="shared" si="12"/>
        <v>5.5E-2</v>
      </c>
      <c r="D133" s="68">
        <f t="shared" si="13"/>
        <v>367.69</v>
      </c>
      <c r="E133" s="68">
        <f t="shared" si="14"/>
        <v>1225.6300000000001</v>
      </c>
      <c r="F133" s="68">
        <f t="shared" si="15"/>
        <v>0</v>
      </c>
      <c r="G133" s="69"/>
      <c r="H133" s="68">
        <f t="shared" si="16"/>
        <v>857.94</v>
      </c>
      <c r="I133" s="68">
        <f t="shared" si="17"/>
        <v>79365.750000000015</v>
      </c>
      <c r="J133" s="70" t="str">
        <f t="shared" si="18"/>
        <v/>
      </c>
      <c r="K133" s="68">
        <f t="shared" si="19"/>
        <v>91.922499999999999</v>
      </c>
      <c r="L133" s="68">
        <f>IF(A133="","",SUM($K$31:K133))</f>
        <v>13901.410000000002</v>
      </c>
      <c r="N133" s="71"/>
    </row>
    <row r="134" spans="1:14">
      <c r="A134" s="65">
        <f t="shared" si="10"/>
        <v>104</v>
      </c>
      <c r="B134" s="66">
        <f t="shared" si="11"/>
        <v>42948</v>
      </c>
      <c r="C134" s="67">
        <f t="shared" si="12"/>
        <v>5.5E-2</v>
      </c>
      <c r="D134" s="68">
        <f t="shared" si="13"/>
        <v>363.76</v>
      </c>
      <c r="E134" s="68">
        <f t="shared" si="14"/>
        <v>1225.6300000000001</v>
      </c>
      <c r="F134" s="68">
        <f t="shared" si="15"/>
        <v>0</v>
      </c>
      <c r="G134" s="69"/>
      <c r="H134" s="68">
        <f t="shared" si="16"/>
        <v>861.87000000000012</v>
      </c>
      <c r="I134" s="68">
        <f t="shared" si="17"/>
        <v>78503.880000000019</v>
      </c>
      <c r="J134" s="70" t="str">
        <f t="shared" si="18"/>
        <v/>
      </c>
      <c r="K134" s="68">
        <f t="shared" si="19"/>
        <v>90.94</v>
      </c>
      <c r="L134" s="68">
        <f>IF(A134="","",SUM($K$31:K134))</f>
        <v>13992.350000000002</v>
      </c>
      <c r="N134" s="71"/>
    </row>
    <row r="135" spans="1:14">
      <c r="A135" s="65">
        <f t="shared" si="10"/>
        <v>105</v>
      </c>
      <c r="B135" s="66">
        <f t="shared" si="11"/>
        <v>42979</v>
      </c>
      <c r="C135" s="67">
        <f t="shared" si="12"/>
        <v>5.5E-2</v>
      </c>
      <c r="D135" s="68">
        <f t="shared" si="13"/>
        <v>359.81</v>
      </c>
      <c r="E135" s="68">
        <f t="shared" si="14"/>
        <v>1225.6300000000001</v>
      </c>
      <c r="F135" s="68">
        <f t="shared" si="15"/>
        <v>0</v>
      </c>
      <c r="G135" s="69"/>
      <c r="H135" s="68">
        <f t="shared" si="16"/>
        <v>865.82000000000016</v>
      </c>
      <c r="I135" s="68">
        <f t="shared" si="17"/>
        <v>77638.060000000012</v>
      </c>
      <c r="J135" s="70" t="str">
        <f t="shared" si="18"/>
        <v/>
      </c>
      <c r="K135" s="68">
        <f t="shared" si="19"/>
        <v>89.952500000000001</v>
      </c>
      <c r="L135" s="68">
        <f>IF(A135="","",SUM($K$31:K135))</f>
        <v>14082.302500000002</v>
      </c>
      <c r="N135" s="71"/>
    </row>
    <row r="136" spans="1:14">
      <c r="A136" s="65">
        <f t="shared" si="10"/>
        <v>106</v>
      </c>
      <c r="B136" s="66">
        <f t="shared" si="11"/>
        <v>43009</v>
      </c>
      <c r="C136" s="67">
        <f t="shared" si="12"/>
        <v>5.5E-2</v>
      </c>
      <c r="D136" s="68">
        <f t="shared" si="13"/>
        <v>355.84</v>
      </c>
      <c r="E136" s="68">
        <f t="shared" si="14"/>
        <v>1225.6300000000001</v>
      </c>
      <c r="F136" s="68">
        <f t="shared" si="15"/>
        <v>0</v>
      </c>
      <c r="G136" s="69"/>
      <c r="H136" s="68">
        <f t="shared" si="16"/>
        <v>869.79000000000019</v>
      </c>
      <c r="I136" s="68">
        <f t="shared" si="17"/>
        <v>76768.270000000019</v>
      </c>
      <c r="J136" s="70" t="str">
        <f t="shared" si="18"/>
        <v/>
      </c>
      <c r="K136" s="68">
        <f t="shared" si="19"/>
        <v>88.96</v>
      </c>
      <c r="L136" s="68">
        <f>IF(A136="","",SUM($K$31:K136))</f>
        <v>14171.262500000001</v>
      </c>
      <c r="N136" s="71"/>
    </row>
    <row r="137" spans="1:14">
      <c r="A137" s="65">
        <f t="shared" si="10"/>
        <v>107</v>
      </c>
      <c r="B137" s="66">
        <f t="shared" si="11"/>
        <v>43040</v>
      </c>
      <c r="C137" s="67">
        <f t="shared" si="12"/>
        <v>5.5E-2</v>
      </c>
      <c r="D137" s="68">
        <f t="shared" si="13"/>
        <v>351.85</v>
      </c>
      <c r="E137" s="68">
        <f t="shared" si="14"/>
        <v>1225.6300000000001</v>
      </c>
      <c r="F137" s="68">
        <f t="shared" si="15"/>
        <v>0</v>
      </c>
      <c r="G137" s="69"/>
      <c r="H137" s="68">
        <f t="shared" si="16"/>
        <v>873.78000000000009</v>
      </c>
      <c r="I137" s="68">
        <f t="shared" si="17"/>
        <v>75894.49000000002</v>
      </c>
      <c r="J137" s="70" t="str">
        <f t="shared" si="18"/>
        <v/>
      </c>
      <c r="K137" s="68">
        <f t="shared" si="19"/>
        <v>87.962500000000006</v>
      </c>
      <c r="L137" s="68">
        <f>IF(A137="","",SUM($K$31:K137))</f>
        <v>14259.225</v>
      </c>
      <c r="N137" s="71"/>
    </row>
    <row r="138" spans="1:14">
      <c r="A138" s="65">
        <f t="shared" si="10"/>
        <v>108</v>
      </c>
      <c r="B138" s="66">
        <f t="shared" si="11"/>
        <v>43070</v>
      </c>
      <c r="C138" s="67">
        <f t="shared" si="12"/>
        <v>5.5E-2</v>
      </c>
      <c r="D138" s="68">
        <f t="shared" si="13"/>
        <v>347.85</v>
      </c>
      <c r="E138" s="68">
        <f t="shared" si="14"/>
        <v>1225.6300000000001</v>
      </c>
      <c r="F138" s="68">
        <f t="shared" si="15"/>
        <v>0</v>
      </c>
      <c r="G138" s="69"/>
      <c r="H138" s="68">
        <f t="shared" si="16"/>
        <v>877.78000000000009</v>
      </c>
      <c r="I138" s="68">
        <f t="shared" si="17"/>
        <v>75016.710000000021</v>
      </c>
      <c r="J138" s="70">
        <f t="shared" si="18"/>
        <v>9</v>
      </c>
      <c r="K138" s="68">
        <f t="shared" si="19"/>
        <v>86.962500000000006</v>
      </c>
      <c r="L138" s="68">
        <f>IF(A138="","",SUM($K$31:K138))</f>
        <v>14346.1875</v>
      </c>
      <c r="N138" s="71"/>
    </row>
    <row r="139" spans="1:14">
      <c r="A139" s="65">
        <f t="shared" si="10"/>
        <v>109</v>
      </c>
      <c r="B139" s="66">
        <f t="shared" si="11"/>
        <v>43101</v>
      </c>
      <c r="C139" s="67">
        <f t="shared" si="12"/>
        <v>5.5E-2</v>
      </c>
      <c r="D139" s="68">
        <f t="shared" si="13"/>
        <v>343.83</v>
      </c>
      <c r="E139" s="68">
        <f t="shared" si="14"/>
        <v>1225.6300000000001</v>
      </c>
      <c r="F139" s="68">
        <f t="shared" si="15"/>
        <v>0</v>
      </c>
      <c r="G139" s="69"/>
      <c r="H139" s="68">
        <f t="shared" si="16"/>
        <v>881.80000000000018</v>
      </c>
      <c r="I139" s="68">
        <f t="shared" si="17"/>
        <v>74134.910000000018</v>
      </c>
      <c r="J139" s="70" t="str">
        <f t="shared" si="18"/>
        <v/>
      </c>
      <c r="K139" s="68">
        <f t="shared" si="19"/>
        <v>85.957499999999996</v>
      </c>
      <c r="L139" s="68">
        <f>IF(A139="","",SUM($K$31:K139))</f>
        <v>14432.145</v>
      </c>
      <c r="N139" s="71"/>
    </row>
    <row r="140" spans="1:14">
      <c r="A140" s="65">
        <f t="shared" si="10"/>
        <v>110</v>
      </c>
      <c r="B140" s="66">
        <f t="shared" si="11"/>
        <v>43132</v>
      </c>
      <c r="C140" s="67">
        <f t="shared" si="12"/>
        <v>5.5E-2</v>
      </c>
      <c r="D140" s="68">
        <f t="shared" si="13"/>
        <v>339.79</v>
      </c>
      <c r="E140" s="68">
        <f t="shared" si="14"/>
        <v>1225.6300000000001</v>
      </c>
      <c r="F140" s="68">
        <f t="shared" si="15"/>
        <v>0</v>
      </c>
      <c r="G140" s="69"/>
      <c r="H140" s="68">
        <f t="shared" si="16"/>
        <v>885.84000000000015</v>
      </c>
      <c r="I140" s="68">
        <f t="shared" si="17"/>
        <v>73249.070000000022</v>
      </c>
      <c r="J140" s="70" t="str">
        <f t="shared" si="18"/>
        <v/>
      </c>
      <c r="K140" s="68">
        <f t="shared" si="19"/>
        <v>84.947500000000005</v>
      </c>
      <c r="L140" s="68">
        <f>IF(A140="","",SUM($K$31:K140))</f>
        <v>14517.092500000001</v>
      </c>
      <c r="N140" s="71"/>
    </row>
    <row r="141" spans="1:14">
      <c r="A141" s="65">
        <f t="shared" si="10"/>
        <v>111</v>
      </c>
      <c r="B141" s="66">
        <f t="shared" si="11"/>
        <v>43160</v>
      </c>
      <c r="C141" s="67">
        <f t="shared" si="12"/>
        <v>5.5E-2</v>
      </c>
      <c r="D141" s="68">
        <f t="shared" si="13"/>
        <v>335.72</v>
      </c>
      <c r="E141" s="68">
        <f t="shared" si="14"/>
        <v>1225.6300000000001</v>
      </c>
      <c r="F141" s="68">
        <f t="shared" si="15"/>
        <v>0</v>
      </c>
      <c r="G141" s="69"/>
      <c r="H141" s="68">
        <f t="shared" si="16"/>
        <v>889.91000000000008</v>
      </c>
      <c r="I141" s="68">
        <f t="shared" si="17"/>
        <v>72359.160000000018</v>
      </c>
      <c r="J141" s="70" t="str">
        <f t="shared" si="18"/>
        <v/>
      </c>
      <c r="K141" s="68">
        <f t="shared" si="19"/>
        <v>83.93</v>
      </c>
      <c r="L141" s="68">
        <f>IF(A141="","",SUM($K$31:K141))</f>
        <v>14601.022500000001</v>
      </c>
      <c r="N141" s="71"/>
    </row>
    <row r="142" spans="1:14">
      <c r="A142" s="65">
        <f t="shared" si="10"/>
        <v>112</v>
      </c>
      <c r="B142" s="66">
        <f t="shared" si="11"/>
        <v>43191</v>
      </c>
      <c r="C142" s="67">
        <f t="shared" si="12"/>
        <v>5.5E-2</v>
      </c>
      <c r="D142" s="68">
        <f t="shared" si="13"/>
        <v>331.65</v>
      </c>
      <c r="E142" s="68">
        <f t="shared" si="14"/>
        <v>1225.6300000000001</v>
      </c>
      <c r="F142" s="68">
        <f t="shared" si="15"/>
        <v>0</v>
      </c>
      <c r="G142" s="69"/>
      <c r="H142" s="68">
        <f t="shared" si="16"/>
        <v>893.98000000000013</v>
      </c>
      <c r="I142" s="68">
        <f t="shared" si="17"/>
        <v>71465.180000000022</v>
      </c>
      <c r="J142" s="70" t="str">
        <f t="shared" si="18"/>
        <v/>
      </c>
      <c r="K142" s="68">
        <f t="shared" si="19"/>
        <v>82.912499999999994</v>
      </c>
      <c r="L142" s="68">
        <f>IF(A142="","",SUM($K$31:K142))</f>
        <v>14683.935000000001</v>
      </c>
      <c r="N142" s="71"/>
    </row>
    <row r="143" spans="1:14">
      <c r="A143" s="65">
        <f t="shared" si="10"/>
        <v>113</v>
      </c>
      <c r="B143" s="66">
        <f t="shared" si="11"/>
        <v>43221</v>
      </c>
      <c r="C143" s="67">
        <f t="shared" si="12"/>
        <v>5.5E-2</v>
      </c>
      <c r="D143" s="68">
        <f t="shared" si="13"/>
        <v>327.55</v>
      </c>
      <c r="E143" s="68">
        <f t="shared" si="14"/>
        <v>1225.6300000000001</v>
      </c>
      <c r="F143" s="68">
        <f t="shared" si="15"/>
        <v>0</v>
      </c>
      <c r="G143" s="69"/>
      <c r="H143" s="68">
        <f t="shared" si="16"/>
        <v>898.08000000000015</v>
      </c>
      <c r="I143" s="68">
        <f t="shared" si="17"/>
        <v>70567.10000000002</v>
      </c>
      <c r="J143" s="70" t="str">
        <f t="shared" si="18"/>
        <v/>
      </c>
      <c r="K143" s="68">
        <f t="shared" si="19"/>
        <v>81.887500000000003</v>
      </c>
      <c r="L143" s="68">
        <f>IF(A143="","",SUM($K$31:K143))</f>
        <v>14765.822500000002</v>
      </c>
      <c r="N143" s="71"/>
    </row>
    <row r="144" spans="1:14">
      <c r="A144" s="65">
        <f t="shared" si="10"/>
        <v>114</v>
      </c>
      <c r="B144" s="66">
        <f t="shared" si="11"/>
        <v>43252</v>
      </c>
      <c r="C144" s="67">
        <f t="shared" si="12"/>
        <v>5.5E-2</v>
      </c>
      <c r="D144" s="68">
        <f t="shared" si="13"/>
        <v>323.43</v>
      </c>
      <c r="E144" s="68">
        <f t="shared" si="14"/>
        <v>1225.6300000000001</v>
      </c>
      <c r="F144" s="68">
        <f t="shared" si="15"/>
        <v>0</v>
      </c>
      <c r="G144" s="69"/>
      <c r="H144" s="68">
        <f t="shared" si="16"/>
        <v>902.2</v>
      </c>
      <c r="I144" s="68">
        <f t="shared" si="17"/>
        <v>69664.900000000023</v>
      </c>
      <c r="J144" s="70" t="str">
        <f t="shared" si="18"/>
        <v/>
      </c>
      <c r="K144" s="68">
        <f t="shared" si="19"/>
        <v>80.857500000000002</v>
      </c>
      <c r="L144" s="68">
        <f>IF(A144="","",SUM($K$31:K144))</f>
        <v>14846.680000000002</v>
      </c>
      <c r="N144" s="71"/>
    </row>
    <row r="145" spans="1:14">
      <c r="A145" s="65">
        <f t="shared" si="10"/>
        <v>115</v>
      </c>
      <c r="B145" s="66">
        <f t="shared" si="11"/>
        <v>43282</v>
      </c>
      <c r="C145" s="67">
        <f t="shared" si="12"/>
        <v>5.5E-2</v>
      </c>
      <c r="D145" s="68">
        <f t="shared" si="13"/>
        <v>319.3</v>
      </c>
      <c r="E145" s="68">
        <f t="shared" si="14"/>
        <v>1225.6300000000001</v>
      </c>
      <c r="F145" s="68">
        <f t="shared" si="15"/>
        <v>0</v>
      </c>
      <c r="G145" s="69"/>
      <c r="H145" s="68">
        <f t="shared" si="16"/>
        <v>906.33000000000015</v>
      </c>
      <c r="I145" s="68">
        <f t="shared" si="17"/>
        <v>68758.570000000022</v>
      </c>
      <c r="J145" s="70" t="str">
        <f t="shared" si="18"/>
        <v/>
      </c>
      <c r="K145" s="68">
        <f t="shared" si="19"/>
        <v>79.825000000000003</v>
      </c>
      <c r="L145" s="68">
        <f>IF(A145="","",SUM($K$31:K145))</f>
        <v>14926.505000000003</v>
      </c>
      <c r="N145" s="71"/>
    </row>
    <row r="146" spans="1:14">
      <c r="A146" s="65">
        <f t="shared" si="10"/>
        <v>116</v>
      </c>
      <c r="B146" s="66">
        <f t="shared" si="11"/>
        <v>43313</v>
      </c>
      <c r="C146" s="67">
        <f t="shared" si="12"/>
        <v>5.5E-2</v>
      </c>
      <c r="D146" s="68">
        <f t="shared" si="13"/>
        <v>315.14</v>
      </c>
      <c r="E146" s="68">
        <f t="shared" si="14"/>
        <v>1225.6300000000001</v>
      </c>
      <c r="F146" s="68">
        <f t="shared" si="15"/>
        <v>0</v>
      </c>
      <c r="G146" s="69"/>
      <c r="H146" s="68">
        <f t="shared" si="16"/>
        <v>910.49000000000012</v>
      </c>
      <c r="I146" s="68">
        <f t="shared" si="17"/>
        <v>67848.080000000016</v>
      </c>
      <c r="J146" s="70" t="str">
        <f t="shared" si="18"/>
        <v/>
      </c>
      <c r="K146" s="68">
        <f t="shared" si="19"/>
        <v>78.784999999999997</v>
      </c>
      <c r="L146" s="68">
        <f>IF(A146="","",SUM($K$31:K146))</f>
        <v>15005.290000000003</v>
      </c>
      <c r="N146" s="71"/>
    </row>
    <row r="147" spans="1:14">
      <c r="A147" s="65">
        <f t="shared" si="10"/>
        <v>117</v>
      </c>
      <c r="B147" s="66">
        <f t="shared" si="11"/>
        <v>43344</v>
      </c>
      <c r="C147" s="67">
        <f t="shared" si="12"/>
        <v>5.5E-2</v>
      </c>
      <c r="D147" s="68">
        <f t="shared" si="13"/>
        <v>310.97000000000003</v>
      </c>
      <c r="E147" s="68">
        <f t="shared" si="14"/>
        <v>1225.6300000000001</v>
      </c>
      <c r="F147" s="68">
        <f t="shared" si="15"/>
        <v>0</v>
      </c>
      <c r="G147" s="69"/>
      <c r="H147" s="68">
        <f t="shared" si="16"/>
        <v>914.66000000000008</v>
      </c>
      <c r="I147" s="68">
        <f t="shared" si="17"/>
        <v>66933.420000000013</v>
      </c>
      <c r="J147" s="70" t="str">
        <f t="shared" si="18"/>
        <v/>
      </c>
      <c r="K147" s="68">
        <f t="shared" si="19"/>
        <v>77.742500000000007</v>
      </c>
      <c r="L147" s="68">
        <f>IF(A147="","",SUM($K$31:K147))</f>
        <v>15083.032500000003</v>
      </c>
      <c r="N147" s="71"/>
    </row>
    <row r="148" spans="1:14">
      <c r="A148" s="65">
        <f t="shared" si="10"/>
        <v>118</v>
      </c>
      <c r="B148" s="66">
        <f t="shared" si="11"/>
        <v>43374</v>
      </c>
      <c r="C148" s="67">
        <f t="shared" si="12"/>
        <v>5.5E-2</v>
      </c>
      <c r="D148" s="68">
        <f t="shared" si="13"/>
        <v>306.77999999999997</v>
      </c>
      <c r="E148" s="68">
        <f t="shared" si="14"/>
        <v>1225.6300000000001</v>
      </c>
      <c r="F148" s="68">
        <f t="shared" si="15"/>
        <v>0</v>
      </c>
      <c r="G148" s="69"/>
      <c r="H148" s="68">
        <f t="shared" si="16"/>
        <v>918.85000000000014</v>
      </c>
      <c r="I148" s="68">
        <f t="shared" si="17"/>
        <v>66014.570000000007</v>
      </c>
      <c r="J148" s="70" t="str">
        <f t="shared" si="18"/>
        <v/>
      </c>
      <c r="K148" s="68">
        <f t="shared" si="19"/>
        <v>76.694999999999993</v>
      </c>
      <c r="L148" s="68">
        <f>IF(A148="","",SUM($K$31:K148))</f>
        <v>15159.727500000003</v>
      </c>
      <c r="N148" s="71"/>
    </row>
    <row r="149" spans="1:14">
      <c r="A149" s="65">
        <f t="shared" si="10"/>
        <v>119</v>
      </c>
      <c r="B149" s="66">
        <f t="shared" si="11"/>
        <v>43405</v>
      </c>
      <c r="C149" s="67">
        <f t="shared" si="12"/>
        <v>5.5E-2</v>
      </c>
      <c r="D149" s="68">
        <f t="shared" si="13"/>
        <v>302.57</v>
      </c>
      <c r="E149" s="68">
        <f t="shared" si="14"/>
        <v>1225.6300000000001</v>
      </c>
      <c r="F149" s="68">
        <f t="shared" si="15"/>
        <v>0</v>
      </c>
      <c r="G149" s="69"/>
      <c r="H149" s="68">
        <f t="shared" si="16"/>
        <v>923.06000000000017</v>
      </c>
      <c r="I149" s="68">
        <f t="shared" si="17"/>
        <v>65091.510000000009</v>
      </c>
      <c r="J149" s="70" t="str">
        <f t="shared" si="18"/>
        <v/>
      </c>
      <c r="K149" s="68">
        <f t="shared" si="19"/>
        <v>75.642499999999998</v>
      </c>
      <c r="L149" s="68">
        <f>IF(A149="","",SUM($K$31:K149))</f>
        <v>15235.370000000003</v>
      </c>
      <c r="N149" s="71"/>
    </row>
    <row r="150" spans="1:14">
      <c r="A150" s="65">
        <f t="shared" si="10"/>
        <v>120</v>
      </c>
      <c r="B150" s="66">
        <f t="shared" si="11"/>
        <v>43435</v>
      </c>
      <c r="C150" s="67">
        <f t="shared" si="12"/>
        <v>5.5E-2</v>
      </c>
      <c r="D150" s="68">
        <f t="shared" si="13"/>
        <v>298.33999999999997</v>
      </c>
      <c r="E150" s="68">
        <f t="shared" si="14"/>
        <v>1225.6300000000001</v>
      </c>
      <c r="F150" s="68">
        <f t="shared" si="15"/>
        <v>0</v>
      </c>
      <c r="G150" s="69"/>
      <c r="H150" s="68">
        <f t="shared" si="16"/>
        <v>927.29000000000019</v>
      </c>
      <c r="I150" s="68">
        <f t="shared" si="17"/>
        <v>64164.220000000008</v>
      </c>
      <c r="J150" s="70">
        <f t="shared" si="18"/>
        <v>10</v>
      </c>
      <c r="K150" s="68">
        <f t="shared" si="19"/>
        <v>74.584999999999994</v>
      </c>
      <c r="L150" s="68">
        <f>IF(A150="","",SUM($K$31:K150))</f>
        <v>15309.955000000002</v>
      </c>
      <c r="N150" s="71"/>
    </row>
    <row r="151" spans="1:14">
      <c r="A151" s="65">
        <f t="shared" si="10"/>
        <v>121</v>
      </c>
      <c r="B151" s="66">
        <f t="shared" si="11"/>
        <v>43466</v>
      </c>
      <c r="C151" s="67">
        <f t="shared" si="12"/>
        <v>5.5E-2</v>
      </c>
      <c r="D151" s="68">
        <f t="shared" si="13"/>
        <v>294.08999999999997</v>
      </c>
      <c r="E151" s="68">
        <f t="shared" si="14"/>
        <v>1225.6300000000001</v>
      </c>
      <c r="F151" s="68">
        <f t="shared" si="15"/>
        <v>0</v>
      </c>
      <c r="G151" s="69"/>
      <c r="H151" s="68">
        <f t="shared" si="16"/>
        <v>931.54000000000019</v>
      </c>
      <c r="I151" s="68">
        <f t="shared" si="17"/>
        <v>63232.680000000008</v>
      </c>
      <c r="J151" s="70" t="str">
        <f t="shared" si="18"/>
        <v/>
      </c>
      <c r="K151" s="68">
        <f t="shared" si="19"/>
        <v>73.522499999999994</v>
      </c>
      <c r="L151" s="68">
        <f>IF(A151="","",SUM($K$31:K151))</f>
        <v>15383.477500000001</v>
      </c>
      <c r="N151" s="71"/>
    </row>
    <row r="152" spans="1:14">
      <c r="A152" s="65">
        <f t="shared" si="10"/>
        <v>122</v>
      </c>
      <c r="B152" s="66">
        <f t="shared" si="11"/>
        <v>43497</v>
      </c>
      <c r="C152" s="67">
        <f t="shared" si="12"/>
        <v>5.5E-2</v>
      </c>
      <c r="D152" s="68">
        <f t="shared" si="13"/>
        <v>289.82</v>
      </c>
      <c r="E152" s="68">
        <f t="shared" si="14"/>
        <v>1225.6300000000001</v>
      </c>
      <c r="F152" s="68">
        <f t="shared" si="15"/>
        <v>0</v>
      </c>
      <c r="G152" s="69"/>
      <c r="H152" s="68">
        <f t="shared" si="16"/>
        <v>935.81000000000017</v>
      </c>
      <c r="I152" s="68">
        <f t="shared" si="17"/>
        <v>62296.87000000001</v>
      </c>
      <c r="J152" s="70" t="str">
        <f t="shared" si="18"/>
        <v/>
      </c>
      <c r="K152" s="68">
        <f t="shared" si="19"/>
        <v>72.454999999999998</v>
      </c>
      <c r="L152" s="68">
        <f>IF(A152="","",SUM($K$31:K152))</f>
        <v>15455.932500000001</v>
      </c>
      <c r="N152" s="71"/>
    </row>
    <row r="153" spans="1:14">
      <c r="A153" s="65">
        <f t="shared" si="10"/>
        <v>123</v>
      </c>
      <c r="B153" s="66">
        <f t="shared" si="11"/>
        <v>43525</v>
      </c>
      <c r="C153" s="67">
        <f t="shared" si="12"/>
        <v>5.5E-2</v>
      </c>
      <c r="D153" s="68">
        <f t="shared" si="13"/>
        <v>285.52999999999997</v>
      </c>
      <c r="E153" s="68">
        <f t="shared" si="14"/>
        <v>1225.6300000000001</v>
      </c>
      <c r="F153" s="68">
        <f t="shared" si="15"/>
        <v>0</v>
      </c>
      <c r="G153" s="69"/>
      <c r="H153" s="68">
        <f t="shared" si="16"/>
        <v>940.10000000000014</v>
      </c>
      <c r="I153" s="68">
        <f t="shared" si="17"/>
        <v>61356.770000000011</v>
      </c>
      <c r="J153" s="70" t="str">
        <f t="shared" si="18"/>
        <v/>
      </c>
      <c r="K153" s="68">
        <f t="shared" si="19"/>
        <v>71.382499999999993</v>
      </c>
      <c r="L153" s="68">
        <f>IF(A153="","",SUM($K$31:K153))</f>
        <v>15527.315000000001</v>
      </c>
      <c r="N153" s="71"/>
    </row>
    <row r="154" spans="1:14">
      <c r="A154" s="65">
        <f t="shared" si="10"/>
        <v>124</v>
      </c>
      <c r="B154" s="66">
        <f t="shared" si="11"/>
        <v>43556</v>
      </c>
      <c r="C154" s="67">
        <f t="shared" si="12"/>
        <v>5.5E-2</v>
      </c>
      <c r="D154" s="68">
        <f t="shared" si="13"/>
        <v>281.22000000000003</v>
      </c>
      <c r="E154" s="68">
        <f t="shared" si="14"/>
        <v>1225.6300000000001</v>
      </c>
      <c r="F154" s="68">
        <f t="shared" si="15"/>
        <v>0</v>
      </c>
      <c r="G154" s="69"/>
      <c r="H154" s="68">
        <f t="shared" si="16"/>
        <v>944.41000000000008</v>
      </c>
      <c r="I154" s="68">
        <f t="shared" si="17"/>
        <v>60412.360000000008</v>
      </c>
      <c r="J154" s="70" t="str">
        <f t="shared" si="18"/>
        <v/>
      </c>
      <c r="K154" s="68">
        <f t="shared" si="19"/>
        <v>70.305000000000007</v>
      </c>
      <c r="L154" s="68">
        <f>IF(A154="","",SUM($K$31:K154))</f>
        <v>15597.62</v>
      </c>
      <c r="N154" s="71"/>
    </row>
    <row r="155" spans="1:14">
      <c r="A155" s="65">
        <f t="shared" si="10"/>
        <v>125</v>
      </c>
      <c r="B155" s="66">
        <f t="shared" si="11"/>
        <v>43586</v>
      </c>
      <c r="C155" s="67">
        <f t="shared" si="12"/>
        <v>5.5E-2</v>
      </c>
      <c r="D155" s="68">
        <f t="shared" si="13"/>
        <v>276.89</v>
      </c>
      <c r="E155" s="68">
        <f t="shared" si="14"/>
        <v>1225.6300000000001</v>
      </c>
      <c r="F155" s="68">
        <f t="shared" si="15"/>
        <v>0</v>
      </c>
      <c r="G155" s="69"/>
      <c r="H155" s="68">
        <f t="shared" si="16"/>
        <v>948.74000000000012</v>
      </c>
      <c r="I155" s="68">
        <f t="shared" si="17"/>
        <v>59463.62000000001</v>
      </c>
      <c r="J155" s="70" t="str">
        <f t="shared" si="18"/>
        <v/>
      </c>
      <c r="K155" s="68">
        <f t="shared" si="19"/>
        <v>69.222499999999997</v>
      </c>
      <c r="L155" s="68">
        <f>IF(A155="","",SUM($K$31:K155))</f>
        <v>15666.842500000001</v>
      </c>
      <c r="N155" s="71"/>
    </row>
    <row r="156" spans="1:14">
      <c r="A156" s="65">
        <f t="shared" si="10"/>
        <v>126</v>
      </c>
      <c r="B156" s="66">
        <f t="shared" si="11"/>
        <v>43617</v>
      </c>
      <c r="C156" s="67">
        <f t="shared" si="12"/>
        <v>5.5E-2</v>
      </c>
      <c r="D156" s="68">
        <f t="shared" si="13"/>
        <v>272.54000000000002</v>
      </c>
      <c r="E156" s="68">
        <f t="shared" si="14"/>
        <v>1225.6300000000001</v>
      </c>
      <c r="F156" s="68">
        <f t="shared" si="15"/>
        <v>0</v>
      </c>
      <c r="G156" s="69"/>
      <c r="H156" s="68">
        <f t="shared" si="16"/>
        <v>953.09000000000015</v>
      </c>
      <c r="I156" s="68">
        <f t="shared" si="17"/>
        <v>58510.530000000013</v>
      </c>
      <c r="J156" s="70" t="str">
        <f t="shared" si="18"/>
        <v/>
      </c>
      <c r="K156" s="68">
        <f t="shared" si="19"/>
        <v>68.135000000000005</v>
      </c>
      <c r="L156" s="68">
        <f>IF(A156="","",SUM($K$31:K156))</f>
        <v>15734.977500000001</v>
      </c>
      <c r="N156" s="71"/>
    </row>
    <row r="157" spans="1:14">
      <c r="A157" s="65">
        <f t="shared" si="10"/>
        <v>127</v>
      </c>
      <c r="B157" s="66">
        <f t="shared" si="11"/>
        <v>43647</v>
      </c>
      <c r="C157" s="67">
        <f t="shared" si="12"/>
        <v>5.5E-2</v>
      </c>
      <c r="D157" s="68">
        <f t="shared" si="13"/>
        <v>268.17</v>
      </c>
      <c r="E157" s="68">
        <f t="shared" si="14"/>
        <v>1225.6300000000001</v>
      </c>
      <c r="F157" s="68">
        <f t="shared" si="15"/>
        <v>0</v>
      </c>
      <c r="G157" s="69"/>
      <c r="H157" s="68">
        <f t="shared" si="16"/>
        <v>957.46</v>
      </c>
      <c r="I157" s="68">
        <f t="shared" si="17"/>
        <v>57553.070000000014</v>
      </c>
      <c r="J157" s="70" t="str">
        <f t="shared" si="18"/>
        <v/>
      </c>
      <c r="K157" s="68">
        <f t="shared" si="19"/>
        <v>67.042500000000004</v>
      </c>
      <c r="L157" s="68">
        <f>IF(A157="","",SUM($K$31:K157))</f>
        <v>15802.02</v>
      </c>
      <c r="N157" s="71"/>
    </row>
    <row r="158" spans="1:14">
      <c r="A158" s="65">
        <f t="shared" si="10"/>
        <v>128</v>
      </c>
      <c r="B158" s="66">
        <f t="shared" si="11"/>
        <v>43678</v>
      </c>
      <c r="C158" s="67">
        <f t="shared" si="12"/>
        <v>5.5E-2</v>
      </c>
      <c r="D158" s="68">
        <f t="shared" si="13"/>
        <v>263.77999999999997</v>
      </c>
      <c r="E158" s="68">
        <f t="shared" si="14"/>
        <v>1225.6300000000001</v>
      </c>
      <c r="F158" s="68">
        <f t="shared" si="15"/>
        <v>0</v>
      </c>
      <c r="G158" s="69"/>
      <c r="H158" s="68">
        <f t="shared" si="16"/>
        <v>961.85000000000014</v>
      </c>
      <c r="I158" s="68">
        <f t="shared" si="17"/>
        <v>56591.220000000016</v>
      </c>
      <c r="J158" s="70" t="str">
        <f t="shared" si="18"/>
        <v/>
      </c>
      <c r="K158" s="68">
        <f t="shared" si="19"/>
        <v>65.944999999999993</v>
      </c>
      <c r="L158" s="68">
        <f>IF(A158="","",SUM($K$31:K158))</f>
        <v>15867.965</v>
      </c>
      <c r="N158" s="71"/>
    </row>
    <row r="159" spans="1:14">
      <c r="A159" s="65">
        <f t="shared" ref="A159:A222" si="20">IF(I158="","",IF(OR(A158&gt;=nper,ROUND(I158,2)&lt;=0),"",A158+1))</f>
        <v>129</v>
      </c>
      <c r="B159" s="66">
        <f t="shared" ref="B159:B222" si="21">IF(A159="","",IF(OR(periods_per_year=26,periods_per_year=52),IF(periods_per_year=26,IF(A159=1,fpdate,B158+14),IF(periods_per_year=52,IF(A159=1,fpdate,B158+7),"n/a")),IF(periods_per_year=24,DATE(YEAR(fpdate),MONTH(fpdate)+(A159-1)/2+IF(AND(DAY(fpdate)&gt;=15,MOD(A159,2)=0),1,0),IF(MOD(A159,2)=0,IF(DAY(fpdate)&gt;=15,DAY(fpdate)-14,DAY(fpdate)+14),DAY(fpdate))),IF(DAY(DATE(YEAR(fpdate),MONTH(fpdate)+A159-1,DAY(fpdate)))&lt;&gt;DAY(fpdate),DATE(YEAR(fpdate),MONTH(fpdate)+A159,0),DATE(YEAR(fpdate),MONTH(fpdate)+A159-1,DAY(fpdate))))))</f>
        <v>43709</v>
      </c>
      <c r="C159" s="67">
        <f t="shared" ref="C159:C222" si="22">IF(A159="","",IF(variable,IF(A159&lt;$L$6*periods_per_year,start_rate,IF($L$10&gt;=0,MIN($L$7,start_rate+$L$10*ROUNDUP((A159-$L$6*periods_per_year)/$L$9,0)),MAX($L$8,start_rate+$L$10*ROUNDUP((A159-$L$6*periods_per_year)/$L$9,0)))),start_rate))</f>
        <v>5.5E-2</v>
      </c>
      <c r="D159" s="68">
        <f t="shared" ref="D159:D222" si="23">IF(A159="","",ROUND((((1+C159/CP)^(CP/periods_per_year))-1)*I158,2))</f>
        <v>259.38</v>
      </c>
      <c r="E159" s="68">
        <f t="shared" ref="E159:E222" si="24">IF(A159="","",IF(A159=nper,I158+D159,MIN(I158+D159,IF(C159=C158,E158,IF($D$10="Acc Bi-Weekly",ROUND((-PMT(((1+C159/CP)^(CP/12))-1,(nper-A159+1)*12/26,I158))/2,2),IF($D$10="Acc Weekly",ROUND((-PMT(((1+C159/CP)^(CP/12))-1,(nper-A159+1)*12/52,I158))/4,2),ROUND(-PMT(((1+C159/CP)^(CP/periods_per_year))-1,nper-A159+1,I158),2)))))))</f>
        <v>1225.6300000000001</v>
      </c>
      <c r="F159" s="68">
        <f t="shared" ref="F159:F222" si="25">IF(A159="","",IF(I158&lt;=E159,0,IF(IF(MOD(A159,int)=0,$D$14,0)+E159&gt;=I158+D159,I158+D159-E159,IF(MOD(A159,int)=0,$D$14,0)+IF(IF(MOD(A159,int)=0,$D$14,0)+IF(MOD(A159-$D$17,periods_per_year)=0,$D$16,0)+E159&lt;I158+D159,IF(MOD(A159-$D$17,periods_per_year)=0,$D$16,0),I158+D159-IF(MOD(A159,int)=0,$D$14,0)-E159))))</f>
        <v>0</v>
      </c>
      <c r="G159" s="69"/>
      <c r="H159" s="68">
        <f t="shared" ref="H159:H222" si="26">IF(A159="","",E159-D159+G159+IF(F159="",0,F159))</f>
        <v>966.25000000000011</v>
      </c>
      <c r="I159" s="68">
        <f t="shared" ref="I159:I222" si="27">IF(A159="","",I158-H159)</f>
        <v>55624.970000000016</v>
      </c>
      <c r="J159" s="70" t="str">
        <f t="shared" ref="J159:J222" si="28">IF(A159="","",IF(MOD(A159,periods_per_year)=0,A159/periods_per_year,""))</f>
        <v/>
      </c>
      <c r="K159" s="68">
        <f t="shared" ref="K159:K222" si="29">IF(A159="","",$L$22*D159)</f>
        <v>64.844999999999999</v>
      </c>
      <c r="L159" s="68">
        <f>IF(A159="","",SUM($K$31:K159))</f>
        <v>15932.81</v>
      </c>
      <c r="N159" s="71"/>
    </row>
    <row r="160" spans="1:14">
      <c r="A160" s="65">
        <f t="shared" si="20"/>
        <v>130</v>
      </c>
      <c r="B160" s="66">
        <f t="shared" si="21"/>
        <v>43739</v>
      </c>
      <c r="C160" s="67">
        <f t="shared" si="22"/>
        <v>5.5E-2</v>
      </c>
      <c r="D160" s="68">
        <f t="shared" si="23"/>
        <v>254.95</v>
      </c>
      <c r="E160" s="68">
        <f t="shared" si="24"/>
        <v>1225.6300000000001</v>
      </c>
      <c r="F160" s="68">
        <f t="shared" si="25"/>
        <v>0</v>
      </c>
      <c r="G160" s="69"/>
      <c r="H160" s="68">
        <f t="shared" si="26"/>
        <v>970.68000000000006</v>
      </c>
      <c r="I160" s="68">
        <f t="shared" si="27"/>
        <v>54654.290000000015</v>
      </c>
      <c r="J160" s="70" t="str">
        <f t="shared" si="28"/>
        <v/>
      </c>
      <c r="K160" s="68">
        <f t="shared" si="29"/>
        <v>63.737499999999997</v>
      </c>
      <c r="L160" s="68">
        <f>IF(A160="","",SUM($K$31:K160))</f>
        <v>15996.547499999999</v>
      </c>
      <c r="N160" s="71"/>
    </row>
    <row r="161" spans="1:14">
      <c r="A161" s="65">
        <f t="shared" si="20"/>
        <v>131</v>
      </c>
      <c r="B161" s="66">
        <f t="shared" si="21"/>
        <v>43770</v>
      </c>
      <c r="C161" s="67">
        <f t="shared" si="22"/>
        <v>5.5E-2</v>
      </c>
      <c r="D161" s="68">
        <f t="shared" si="23"/>
        <v>250.5</v>
      </c>
      <c r="E161" s="68">
        <f t="shared" si="24"/>
        <v>1225.6300000000001</v>
      </c>
      <c r="F161" s="68">
        <f t="shared" si="25"/>
        <v>0</v>
      </c>
      <c r="G161" s="69"/>
      <c r="H161" s="68">
        <f t="shared" si="26"/>
        <v>975.13000000000011</v>
      </c>
      <c r="I161" s="68">
        <f t="shared" si="27"/>
        <v>53679.160000000018</v>
      </c>
      <c r="J161" s="70" t="str">
        <f t="shared" si="28"/>
        <v/>
      </c>
      <c r="K161" s="68">
        <f t="shared" si="29"/>
        <v>62.625</v>
      </c>
      <c r="L161" s="68">
        <f>IF(A161="","",SUM($K$31:K161))</f>
        <v>16059.172499999999</v>
      </c>
      <c r="N161" s="71"/>
    </row>
    <row r="162" spans="1:14">
      <c r="A162" s="65">
        <f t="shared" si="20"/>
        <v>132</v>
      </c>
      <c r="B162" s="66">
        <f t="shared" si="21"/>
        <v>43800</v>
      </c>
      <c r="C162" s="67">
        <f t="shared" si="22"/>
        <v>5.5E-2</v>
      </c>
      <c r="D162" s="68">
        <f t="shared" si="23"/>
        <v>246.03</v>
      </c>
      <c r="E162" s="68">
        <f t="shared" si="24"/>
        <v>1225.6300000000001</v>
      </c>
      <c r="F162" s="68">
        <f t="shared" si="25"/>
        <v>0</v>
      </c>
      <c r="G162" s="69"/>
      <c r="H162" s="68">
        <f t="shared" si="26"/>
        <v>979.60000000000014</v>
      </c>
      <c r="I162" s="68">
        <f t="shared" si="27"/>
        <v>52699.560000000019</v>
      </c>
      <c r="J162" s="70">
        <f t="shared" si="28"/>
        <v>11</v>
      </c>
      <c r="K162" s="68">
        <f t="shared" si="29"/>
        <v>61.5075</v>
      </c>
      <c r="L162" s="68">
        <f>IF(A162="","",SUM($K$31:K162))</f>
        <v>16120.679999999998</v>
      </c>
      <c r="N162" s="71"/>
    </row>
    <row r="163" spans="1:14">
      <c r="A163" s="65">
        <f t="shared" si="20"/>
        <v>133</v>
      </c>
      <c r="B163" s="66">
        <f t="shared" si="21"/>
        <v>43831</v>
      </c>
      <c r="C163" s="67">
        <f t="shared" si="22"/>
        <v>5.5E-2</v>
      </c>
      <c r="D163" s="68">
        <f t="shared" si="23"/>
        <v>241.54</v>
      </c>
      <c r="E163" s="68">
        <f t="shared" si="24"/>
        <v>1225.6300000000001</v>
      </c>
      <c r="F163" s="68">
        <f t="shared" si="25"/>
        <v>0</v>
      </c>
      <c r="G163" s="69"/>
      <c r="H163" s="68">
        <f t="shared" si="26"/>
        <v>984.09000000000015</v>
      </c>
      <c r="I163" s="68">
        <f t="shared" si="27"/>
        <v>51715.470000000016</v>
      </c>
      <c r="J163" s="70" t="str">
        <f t="shared" si="28"/>
        <v/>
      </c>
      <c r="K163" s="68">
        <f t="shared" si="29"/>
        <v>60.384999999999998</v>
      </c>
      <c r="L163" s="68">
        <f>IF(A163="","",SUM($K$31:K163))</f>
        <v>16181.064999999999</v>
      </c>
      <c r="N163" s="71"/>
    </row>
    <row r="164" spans="1:14">
      <c r="A164" s="65">
        <f t="shared" si="20"/>
        <v>134</v>
      </c>
      <c r="B164" s="66">
        <f t="shared" si="21"/>
        <v>43862</v>
      </c>
      <c r="C164" s="67">
        <f t="shared" si="22"/>
        <v>5.5E-2</v>
      </c>
      <c r="D164" s="68">
        <f t="shared" si="23"/>
        <v>237.03</v>
      </c>
      <c r="E164" s="68">
        <f t="shared" si="24"/>
        <v>1225.6300000000001</v>
      </c>
      <c r="F164" s="68">
        <f t="shared" si="25"/>
        <v>0</v>
      </c>
      <c r="G164" s="69"/>
      <c r="H164" s="68">
        <f t="shared" si="26"/>
        <v>988.60000000000014</v>
      </c>
      <c r="I164" s="68">
        <f t="shared" si="27"/>
        <v>50726.870000000017</v>
      </c>
      <c r="J164" s="70" t="str">
        <f t="shared" si="28"/>
        <v/>
      </c>
      <c r="K164" s="68">
        <f t="shared" si="29"/>
        <v>59.2575</v>
      </c>
      <c r="L164" s="68">
        <f>IF(A164="","",SUM($K$31:K164))</f>
        <v>16240.322499999998</v>
      </c>
      <c r="N164" s="71"/>
    </row>
    <row r="165" spans="1:14">
      <c r="A165" s="65">
        <f t="shared" si="20"/>
        <v>135</v>
      </c>
      <c r="B165" s="66">
        <f t="shared" si="21"/>
        <v>43891</v>
      </c>
      <c r="C165" s="67">
        <f t="shared" si="22"/>
        <v>5.5E-2</v>
      </c>
      <c r="D165" s="68">
        <f t="shared" si="23"/>
        <v>232.5</v>
      </c>
      <c r="E165" s="68">
        <f t="shared" si="24"/>
        <v>1225.6300000000001</v>
      </c>
      <c r="F165" s="68">
        <f t="shared" si="25"/>
        <v>0</v>
      </c>
      <c r="G165" s="69"/>
      <c r="H165" s="68">
        <f t="shared" si="26"/>
        <v>993.13000000000011</v>
      </c>
      <c r="I165" s="68">
        <f t="shared" si="27"/>
        <v>49733.74000000002</v>
      </c>
      <c r="J165" s="70" t="str">
        <f t="shared" si="28"/>
        <v/>
      </c>
      <c r="K165" s="68">
        <f t="shared" si="29"/>
        <v>58.125</v>
      </c>
      <c r="L165" s="68">
        <f>IF(A165="","",SUM($K$31:K165))</f>
        <v>16298.447499999998</v>
      </c>
      <c r="N165" s="71"/>
    </row>
    <row r="166" spans="1:14">
      <c r="A166" s="65">
        <f t="shared" si="20"/>
        <v>136</v>
      </c>
      <c r="B166" s="66">
        <f t="shared" si="21"/>
        <v>43922</v>
      </c>
      <c r="C166" s="67">
        <f t="shared" si="22"/>
        <v>5.5E-2</v>
      </c>
      <c r="D166" s="68">
        <f t="shared" si="23"/>
        <v>227.95</v>
      </c>
      <c r="E166" s="68">
        <f t="shared" si="24"/>
        <v>1225.6300000000001</v>
      </c>
      <c r="F166" s="68">
        <f t="shared" si="25"/>
        <v>0</v>
      </c>
      <c r="G166" s="69"/>
      <c r="H166" s="68">
        <f t="shared" si="26"/>
        <v>997.68000000000006</v>
      </c>
      <c r="I166" s="68">
        <f t="shared" si="27"/>
        <v>48736.060000000019</v>
      </c>
      <c r="J166" s="70" t="str">
        <f t="shared" si="28"/>
        <v/>
      </c>
      <c r="K166" s="68">
        <f t="shared" si="29"/>
        <v>56.987499999999997</v>
      </c>
      <c r="L166" s="68">
        <f>IF(A166="","",SUM($K$31:K166))</f>
        <v>16355.434999999998</v>
      </c>
      <c r="N166" s="71"/>
    </row>
    <row r="167" spans="1:14">
      <c r="A167" s="65">
        <f t="shared" si="20"/>
        <v>137</v>
      </c>
      <c r="B167" s="66">
        <f t="shared" si="21"/>
        <v>43952</v>
      </c>
      <c r="C167" s="67">
        <f t="shared" si="22"/>
        <v>5.5E-2</v>
      </c>
      <c r="D167" s="68">
        <f t="shared" si="23"/>
        <v>223.37</v>
      </c>
      <c r="E167" s="68">
        <f t="shared" si="24"/>
        <v>1225.6300000000001</v>
      </c>
      <c r="F167" s="68">
        <f t="shared" si="25"/>
        <v>0</v>
      </c>
      <c r="G167" s="69"/>
      <c r="H167" s="68">
        <f t="shared" si="26"/>
        <v>1002.2600000000001</v>
      </c>
      <c r="I167" s="68">
        <f t="shared" si="27"/>
        <v>47733.800000000017</v>
      </c>
      <c r="J167" s="70" t="str">
        <f t="shared" si="28"/>
        <v/>
      </c>
      <c r="K167" s="68">
        <f t="shared" si="29"/>
        <v>55.842500000000001</v>
      </c>
      <c r="L167" s="68">
        <f>IF(A167="","",SUM($K$31:K167))</f>
        <v>16411.277499999997</v>
      </c>
      <c r="N167" s="71"/>
    </row>
    <row r="168" spans="1:14">
      <c r="A168" s="65">
        <f t="shared" si="20"/>
        <v>138</v>
      </c>
      <c r="B168" s="66">
        <f t="shared" si="21"/>
        <v>43983</v>
      </c>
      <c r="C168" s="67">
        <f t="shared" si="22"/>
        <v>5.5E-2</v>
      </c>
      <c r="D168" s="68">
        <f t="shared" si="23"/>
        <v>218.78</v>
      </c>
      <c r="E168" s="68">
        <f t="shared" si="24"/>
        <v>1225.6300000000001</v>
      </c>
      <c r="F168" s="68">
        <f t="shared" si="25"/>
        <v>0</v>
      </c>
      <c r="G168" s="69"/>
      <c r="H168" s="68">
        <f t="shared" si="26"/>
        <v>1006.8500000000001</v>
      </c>
      <c r="I168" s="68">
        <f t="shared" si="27"/>
        <v>46726.950000000019</v>
      </c>
      <c r="J168" s="70" t="str">
        <f t="shared" si="28"/>
        <v/>
      </c>
      <c r="K168" s="68">
        <f t="shared" si="29"/>
        <v>54.695</v>
      </c>
      <c r="L168" s="68">
        <f>IF(A168="","",SUM($K$31:K168))</f>
        <v>16465.972499999996</v>
      </c>
      <c r="N168" s="71"/>
    </row>
    <row r="169" spans="1:14">
      <c r="A169" s="65">
        <f t="shared" si="20"/>
        <v>139</v>
      </c>
      <c r="B169" s="66">
        <f t="shared" si="21"/>
        <v>44013</v>
      </c>
      <c r="C169" s="67">
        <f t="shared" si="22"/>
        <v>5.5E-2</v>
      </c>
      <c r="D169" s="68">
        <f t="shared" si="23"/>
        <v>214.17</v>
      </c>
      <c r="E169" s="68">
        <f t="shared" si="24"/>
        <v>1225.6300000000001</v>
      </c>
      <c r="F169" s="68">
        <f t="shared" si="25"/>
        <v>0</v>
      </c>
      <c r="G169" s="69"/>
      <c r="H169" s="68">
        <f t="shared" si="26"/>
        <v>1011.4600000000002</v>
      </c>
      <c r="I169" s="68">
        <f t="shared" si="27"/>
        <v>45715.49000000002</v>
      </c>
      <c r="J169" s="70" t="str">
        <f t="shared" si="28"/>
        <v/>
      </c>
      <c r="K169" s="68">
        <f t="shared" si="29"/>
        <v>53.542499999999997</v>
      </c>
      <c r="L169" s="68">
        <f>IF(A169="","",SUM($K$31:K169))</f>
        <v>16519.514999999996</v>
      </c>
      <c r="N169" s="71"/>
    </row>
    <row r="170" spans="1:14">
      <c r="A170" s="65">
        <f t="shared" si="20"/>
        <v>140</v>
      </c>
      <c r="B170" s="66">
        <f t="shared" si="21"/>
        <v>44044</v>
      </c>
      <c r="C170" s="67">
        <f t="shared" si="22"/>
        <v>5.5E-2</v>
      </c>
      <c r="D170" s="68">
        <f t="shared" si="23"/>
        <v>209.53</v>
      </c>
      <c r="E170" s="68">
        <f t="shared" si="24"/>
        <v>1225.6300000000001</v>
      </c>
      <c r="F170" s="68">
        <f t="shared" si="25"/>
        <v>0</v>
      </c>
      <c r="G170" s="69"/>
      <c r="H170" s="68">
        <f t="shared" si="26"/>
        <v>1016.1000000000001</v>
      </c>
      <c r="I170" s="68">
        <f t="shared" si="27"/>
        <v>44699.390000000021</v>
      </c>
      <c r="J170" s="70" t="str">
        <f t="shared" si="28"/>
        <v/>
      </c>
      <c r="K170" s="68">
        <f t="shared" si="29"/>
        <v>52.3825</v>
      </c>
      <c r="L170" s="68">
        <f>IF(A170="","",SUM($K$31:K170))</f>
        <v>16571.897499999995</v>
      </c>
      <c r="N170" s="71"/>
    </row>
    <row r="171" spans="1:14">
      <c r="A171" s="65">
        <f t="shared" si="20"/>
        <v>141</v>
      </c>
      <c r="B171" s="66">
        <f t="shared" si="21"/>
        <v>44075</v>
      </c>
      <c r="C171" s="67">
        <f t="shared" si="22"/>
        <v>5.5E-2</v>
      </c>
      <c r="D171" s="68">
        <f t="shared" si="23"/>
        <v>204.87</v>
      </c>
      <c r="E171" s="68">
        <f t="shared" si="24"/>
        <v>1225.6300000000001</v>
      </c>
      <c r="F171" s="68">
        <f t="shared" si="25"/>
        <v>0</v>
      </c>
      <c r="G171" s="69"/>
      <c r="H171" s="68">
        <f t="shared" si="26"/>
        <v>1020.7600000000001</v>
      </c>
      <c r="I171" s="68">
        <f t="shared" si="27"/>
        <v>43678.630000000019</v>
      </c>
      <c r="J171" s="70" t="str">
        <f t="shared" si="28"/>
        <v/>
      </c>
      <c r="K171" s="68">
        <f t="shared" si="29"/>
        <v>51.217500000000001</v>
      </c>
      <c r="L171" s="68">
        <f>IF(A171="","",SUM($K$31:K171))</f>
        <v>16623.114999999994</v>
      </c>
      <c r="N171" s="71"/>
    </row>
    <row r="172" spans="1:14">
      <c r="A172" s="65">
        <f t="shared" si="20"/>
        <v>142</v>
      </c>
      <c r="B172" s="66">
        <f t="shared" si="21"/>
        <v>44105</v>
      </c>
      <c r="C172" s="67">
        <f t="shared" si="22"/>
        <v>5.5E-2</v>
      </c>
      <c r="D172" s="68">
        <f t="shared" si="23"/>
        <v>200.19</v>
      </c>
      <c r="E172" s="68">
        <f t="shared" si="24"/>
        <v>1225.6300000000001</v>
      </c>
      <c r="F172" s="68">
        <f t="shared" si="25"/>
        <v>0</v>
      </c>
      <c r="G172" s="69"/>
      <c r="H172" s="68">
        <f t="shared" si="26"/>
        <v>1025.44</v>
      </c>
      <c r="I172" s="68">
        <f t="shared" si="27"/>
        <v>42653.190000000017</v>
      </c>
      <c r="J172" s="70" t="str">
        <f t="shared" si="28"/>
        <v/>
      </c>
      <c r="K172" s="68">
        <f t="shared" si="29"/>
        <v>50.047499999999999</v>
      </c>
      <c r="L172" s="68">
        <f>IF(A172="","",SUM($K$31:K172))</f>
        <v>16673.162499999995</v>
      </c>
      <c r="N172" s="71"/>
    </row>
    <row r="173" spans="1:14">
      <c r="A173" s="65">
        <f t="shared" si="20"/>
        <v>143</v>
      </c>
      <c r="B173" s="66">
        <f t="shared" si="21"/>
        <v>44136</v>
      </c>
      <c r="C173" s="67">
        <f t="shared" si="22"/>
        <v>5.5E-2</v>
      </c>
      <c r="D173" s="68">
        <f t="shared" si="23"/>
        <v>195.49</v>
      </c>
      <c r="E173" s="68">
        <f t="shared" si="24"/>
        <v>1225.6300000000001</v>
      </c>
      <c r="F173" s="68">
        <f t="shared" si="25"/>
        <v>0</v>
      </c>
      <c r="G173" s="69"/>
      <c r="H173" s="68">
        <f t="shared" si="26"/>
        <v>1030.1400000000001</v>
      </c>
      <c r="I173" s="68">
        <f t="shared" si="27"/>
        <v>41623.050000000017</v>
      </c>
      <c r="J173" s="70" t="str">
        <f t="shared" si="28"/>
        <v/>
      </c>
      <c r="K173" s="68">
        <f t="shared" si="29"/>
        <v>48.872500000000002</v>
      </c>
      <c r="L173" s="68">
        <f>IF(A173="","",SUM($K$31:K173))</f>
        <v>16722.034999999996</v>
      </c>
      <c r="N173" s="71"/>
    </row>
    <row r="174" spans="1:14">
      <c r="A174" s="65">
        <f t="shared" si="20"/>
        <v>144</v>
      </c>
      <c r="B174" s="66">
        <f t="shared" si="21"/>
        <v>44166</v>
      </c>
      <c r="C174" s="67">
        <f t="shared" si="22"/>
        <v>5.5E-2</v>
      </c>
      <c r="D174" s="68">
        <f t="shared" si="23"/>
        <v>190.77</v>
      </c>
      <c r="E174" s="68">
        <f t="shared" si="24"/>
        <v>1225.6300000000001</v>
      </c>
      <c r="F174" s="68">
        <f t="shared" si="25"/>
        <v>0</v>
      </c>
      <c r="G174" s="69"/>
      <c r="H174" s="68">
        <f t="shared" si="26"/>
        <v>1034.8600000000001</v>
      </c>
      <c r="I174" s="68">
        <f t="shared" si="27"/>
        <v>40588.190000000017</v>
      </c>
      <c r="J174" s="70">
        <f t="shared" si="28"/>
        <v>12</v>
      </c>
      <c r="K174" s="68">
        <f t="shared" si="29"/>
        <v>47.692500000000003</v>
      </c>
      <c r="L174" s="68">
        <f>IF(A174="","",SUM($K$31:K174))</f>
        <v>16769.727499999997</v>
      </c>
      <c r="N174" s="71"/>
    </row>
    <row r="175" spans="1:14">
      <c r="A175" s="65">
        <f t="shared" si="20"/>
        <v>145</v>
      </c>
      <c r="B175" s="66">
        <f t="shared" si="21"/>
        <v>44197</v>
      </c>
      <c r="C175" s="67">
        <f t="shared" si="22"/>
        <v>5.5E-2</v>
      </c>
      <c r="D175" s="68">
        <f t="shared" si="23"/>
        <v>186.03</v>
      </c>
      <c r="E175" s="68">
        <f t="shared" si="24"/>
        <v>1225.6300000000001</v>
      </c>
      <c r="F175" s="68">
        <f t="shared" si="25"/>
        <v>0</v>
      </c>
      <c r="G175" s="69"/>
      <c r="H175" s="68">
        <f t="shared" si="26"/>
        <v>1039.6000000000001</v>
      </c>
      <c r="I175" s="68">
        <f t="shared" si="27"/>
        <v>39548.590000000018</v>
      </c>
      <c r="J175" s="70" t="str">
        <f t="shared" si="28"/>
        <v/>
      </c>
      <c r="K175" s="68">
        <f t="shared" si="29"/>
        <v>46.5075</v>
      </c>
      <c r="L175" s="68">
        <f>IF(A175="","",SUM($K$31:K175))</f>
        <v>16816.234999999997</v>
      </c>
      <c r="N175" s="71"/>
    </row>
    <row r="176" spans="1:14">
      <c r="A176" s="65">
        <f t="shared" si="20"/>
        <v>146</v>
      </c>
      <c r="B176" s="66">
        <f t="shared" si="21"/>
        <v>44228</v>
      </c>
      <c r="C176" s="67">
        <f t="shared" si="22"/>
        <v>5.5E-2</v>
      </c>
      <c r="D176" s="68">
        <f t="shared" si="23"/>
        <v>181.26</v>
      </c>
      <c r="E176" s="68">
        <f t="shared" si="24"/>
        <v>1225.6300000000001</v>
      </c>
      <c r="F176" s="68">
        <f t="shared" si="25"/>
        <v>0</v>
      </c>
      <c r="G176" s="69"/>
      <c r="H176" s="68">
        <f t="shared" si="26"/>
        <v>1044.3700000000001</v>
      </c>
      <c r="I176" s="68">
        <f t="shared" si="27"/>
        <v>38504.220000000016</v>
      </c>
      <c r="J176" s="70" t="str">
        <f t="shared" si="28"/>
        <v/>
      </c>
      <c r="K176" s="68">
        <f t="shared" si="29"/>
        <v>45.314999999999998</v>
      </c>
      <c r="L176" s="68">
        <f>IF(A176="","",SUM($K$31:K176))</f>
        <v>16861.549999999996</v>
      </c>
      <c r="N176" s="71"/>
    </row>
    <row r="177" spans="1:14">
      <c r="A177" s="65">
        <f t="shared" si="20"/>
        <v>147</v>
      </c>
      <c r="B177" s="66">
        <f t="shared" si="21"/>
        <v>44256</v>
      </c>
      <c r="C177" s="67">
        <f t="shared" si="22"/>
        <v>5.5E-2</v>
      </c>
      <c r="D177" s="68">
        <f t="shared" si="23"/>
        <v>176.48</v>
      </c>
      <c r="E177" s="68">
        <f t="shared" si="24"/>
        <v>1225.6300000000001</v>
      </c>
      <c r="F177" s="68">
        <f t="shared" si="25"/>
        <v>0</v>
      </c>
      <c r="G177" s="69"/>
      <c r="H177" s="68">
        <f t="shared" si="26"/>
        <v>1049.1500000000001</v>
      </c>
      <c r="I177" s="68">
        <f t="shared" si="27"/>
        <v>37455.070000000014</v>
      </c>
      <c r="J177" s="70" t="str">
        <f t="shared" si="28"/>
        <v/>
      </c>
      <c r="K177" s="68">
        <f t="shared" si="29"/>
        <v>44.12</v>
      </c>
      <c r="L177" s="68">
        <f>IF(A177="","",SUM($K$31:K177))</f>
        <v>16905.669999999995</v>
      </c>
      <c r="N177" s="71"/>
    </row>
    <row r="178" spans="1:14">
      <c r="A178" s="65">
        <f t="shared" si="20"/>
        <v>148</v>
      </c>
      <c r="B178" s="66">
        <f t="shared" si="21"/>
        <v>44287</v>
      </c>
      <c r="C178" s="67">
        <f t="shared" si="22"/>
        <v>5.5E-2</v>
      </c>
      <c r="D178" s="68">
        <f t="shared" si="23"/>
        <v>171.67</v>
      </c>
      <c r="E178" s="68">
        <f t="shared" si="24"/>
        <v>1225.6300000000001</v>
      </c>
      <c r="F178" s="68">
        <f t="shared" si="25"/>
        <v>0</v>
      </c>
      <c r="G178" s="69"/>
      <c r="H178" s="68">
        <f t="shared" si="26"/>
        <v>1053.96</v>
      </c>
      <c r="I178" s="68">
        <f t="shared" si="27"/>
        <v>36401.110000000015</v>
      </c>
      <c r="J178" s="70" t="str">
        <f t="shared" si="28"/>
        <v/>
      </c>
      <c r="K178" s="68">
        <f t="shared" si="29"/>
        <v>42.917499999999997</v>
      </c>
      <c r="L178" s="68">
        <f>IF(A178="","",SUM($K$31:K178))</f>
        <v>16948.587499999994</v>
      </c>
      <c r="N178" s="71"/>
    </row>
    <row r="179" spans="1:14">
      <c r="A179" s="65">
        <f t="shared" si="20"/>
        <v>149</v>
      </c>
      <c r="B179" s="66">
        <f t="shared" si="21"/>
        <v>44317</v>
      </c>
      <c r="C179" s="67">
        <f t="shared" si="22"/>
        <v>5.5E-2</v>
      </c>
      <c r="D179" s="68">
        <f t="shared" si="23"/>
        <v>166.84</v>
      </c>
      <c r="E179" s="68">
        <f t="shared" si="24"/>
        <v>1225.6300000000001</v>
      </c>
      <c r="F179" s="68">
        <f t="shared" si="25"/>
        <v>0</v>
      </c>
      <c r="G179" s="69"/>
      <c r="H179" s="68">
        <f t="shared" si="26"/>
        <v>1058.7900000000002</v>
      </c>
      <c r="I179" s="68">
        <f t="shared" si="27"/>
        <v>35342.320000000014</v>
      </c>
      <c r="J179" s="70" t="str">
        <f t="shared" si="28"/>
        <v/>
      </c>
      <c r="K179" s="68">
        <f t="shared" si="29"/>
        <v>41.71</v>
      </c>
      <c r="L179" s="68">
        <f>IF(A179="","",SUM($K$31:K179))</f>
        <v>16990.297499999993</v>
      </c>
      <c r="N179" s="71"/>
    </row>
    <row r="180" spans="1:14">
      <c r="A180" s="65">
        <f t="shared" si="20"/>
        <v>150</v>
      </c>
      <c r="B180" s="66">
        <f t="shared" si="21"/>
        <v>44348</v>
      </c>
      <c r="C180" s="67">
        <f t="shared" si="22"/>
        <v>5.5E-2</v>
      </c>
      <c r="D180" s="68">
        <f t="shared" si="23"/>
        <v>161.99</v>
      </c>
      <c r="E180" s="68">
        <f t="shared" si="24"/>
        <v>1225.6300000000001</v>
      </c>
      <c r="F180" s="68">
        <f t="shared" si="25"/>
        <v>0</v>
      </c>
      <c r="G180" s="69"/>
      <c r="H180" s="68">
        <f t="shared" si="26"/>
        <v>1063.6400000000001</v>
      </c>
      <c r="I180" s="68">
        <f t="shared" si="27"/>
        <v>34278.680000000015</v>
      </c>
      <c r="J180" s="70" t="str">
        <f t="shared" si="28"/>
        <v/>
      </c>
      <c r="K180" s="68">
        <f t="shared" si="29"/>
        <v>40.497500000000002</v>
      </c>
      <c r="L180" s="68">
        <f>IF(A180="","",SUM($K$31:K180))</f>
        <v>17030.794999999995</v>
      </c>
      <c r="N180" s="71"/>
    </row>
    <row r="181" spans="1:14">
      <c r="A181" s="65">
        <f t="shared" si="20"/>
        <v>151</v>
      </c>
      <c r="B181" s="66">
        <f t="shared" si="21"/>
        <v>44378</v>
      </c>
      <c r="C181" s="67">
        <f t="shared" si="22"/>
        <v>5.5E-2</v>
      </c>
      <c r="D181" s="68">
        <f t="shared" si="23"/>
        <v>157.11000000000001</v>
      </c>
      <c r="E181" s="68">
        <f t="shared" si="24"/>
        <v>1225.6300000000001</v>
      </c>
      <c r="F181" s="68">
        <f t="shared" si="25"/>
        <v>0</v>
      </c>
      <c r="G181" s="69"/>
      <c r="H181" s="68">
        <f t="shared" si="26"/>
        <v>1068.52</v>
      </c>
      <c r="I181" s="68">
        <f t="shared" si="27"/>
        <v>33210.160000000018</v>
      </c>
      <c r="J181" s="70" t="str">
        <f t="shared" si="28"/>
        <v/>
      </c>
      <c r="K181" s="68">
        <f t="shared" si="29"/>
        <v>39.277500000000003</v>
      </c>
      <c r="L181" s="68">
        <f>IF(A181="","",SUM($K$31:K181))</f>
        <v>17070.072499999995</v>
      </c>
      <c r="N181" s="71"/>
    </row>
    <row r="182" spans="1:14">
      <c r="A182" s="65">
        <f t="shared" si="20"/>
        <v>152</v>
      </c>
      <c r="B182" s="66">
        <f t="shared" si="21"/>
        <v>44409</v>
      </c>
      <c r="C182" s="67">
        <f t="shared" si="22"/>
        <v>5.5E-2</v>
      </c>
      <c r="D182" s="68">
        <f t="shared" si="23"/>
        <v>152.21</v>
      </c>
      <c r="E182" s="68">
        <f t="shared" si="24"/>
        <v>1225.6300000000001</v>
      </c>
      <c r="F182" s="68">
        <f t="shared" si="25"/>
        <v>0</v>
      </c>
      <c r="G182" s="69"/>
      <c r="H182" s="68">
        <f t="shared" si="26"/>
        <v>1073.42</v>
      </c>
      <c r="I182" s="68">
        <f t="shared" si="27"/>
        <v>32136.74000000002</v>
      </c>
      <c r="J182" s="70" t="str">
        <f t="shared" si="28"/>
        <v/>
      </c>
      <c r="K182" s="68">
        <f t="shared" si="29"/>
        <v>38.052500000000002</v>
      </c>
      <c r="L182" s="68">
        <f>IF(A182="","",SUM($K$31:K182))</f>
        <v>17108.124999999996</v>
      </c>
      <c r="N182" s="71"/>
    </row>
    <row r="183" spans="1:14">
      <c r="A183" s="65">
        <f t="shared" si="20"/>
        <v>153</v>
      </c>
      <c r="B183" s="66">
        <f t="shared" si="21"/>
        <v>44440</v>
      </c>
      <c r="C183" s="67">
        <f t="shared" si="22"/>
        <v>5.5E-2</v>
      </c>
      <c r="D183" s="68">
        <f t="shared" si="23"/>
        <v>147.29</v>
      </c>
      <c r="E183" s="68">
        <f t="shared" si="24"/>
        <v>1225.6300000000001</v>
      </c>
      <c r="F183" s="68">
        <f t="shared" si="25"/>
        <v>0</v>
      </c>
      <c r="G183" s="69"/>
      <c r="H183" s="68">
        <f t="shared" si="26"/>
        <v>1078.3400000000001</v>
      </c>
      <c r="I183" s="68">
        <f t="shared" si="27"/>
        <v>31058.40000000002</v>
      </c>
      <c r="J183" s="70" t="str">
        <f t="shared" si="28"/>
        <v/>
      </c>
      <c r="K183" s="68">
        <f t="shared" si="29"/>
        <v>36.822499999999998</v>
      </c>
      <c r="L183" s="68">
        <f>IF(A183="","",SUM($K$31:K183))</f>
        <v>17144.947499999995</v>
      </c>
      <c r="N183" s="71"/>
    </row>
    <row r="184" spans="1:14">
      <c r="A184" s="65">
        <f t="shared" si="20"/>
        <v>154</v>
      </c>
      <c r="B184" s="66">
        <f t="shared" si="21"/>
        <v>44470</v>
      </c>
      <c r="C184" s="67">
        <f t="shared" si="22"/>
        <v>5.5E-2</v>
      </c>
      <c r="D184" s="68">
        <f t="shared" si="23"/>
        <v>142.35</v>
      </c>
      <c r="E184" s="68">
        <f t="shared" si="24"/>
        <v>1225.6300000000001</v>
      </c>
      <c r="F184" s="68">
        <f t="shared" si="25"/>
        <v>0</v>
      </c>
      <c r="G184" s="69"/>
      <c r="H184" s="68">
        <f t="shared" si="26"/>
        <v>1083.2800000000002</v>
      </c>
      <c r="I184" s="68">
        <f t="shared" si="27"/>
        <v>29975.120000000021</v>
      </c>
      <c r="J184" s="70" t="str">
        <f t="shared" si="28"/>
        <v/>
      </c>
      <c r="K184" s="68">
        <f t="shared" si="29"/>
        <v>35.587499999999999</v>
      </c>
      <c r="L184" s="68">
        <f>IF(A184="","",SUM($K$31:K184))</f>
        <v>17180.534999999996</v>
      </c>
      <c r="N184" s="71"/>
    </row>
    <row r="185" spans="1:14">
      <c r="A185" s="65">
        <f t="shared" si="20"/>
        <v>155</v>
      </c>
      <c r="B185" s="66">
        <f t="shared" si="21"/>
        <v>44501</v>
      </c>
      <c r="C185" s="67">
        <f t="shared" si="22"/>
        <v>5.5E-2</v>
      </c>
      <c r="D185" s="68">
        <f t="shared" si="23"/>
        <v>137.38999999999999</v>
      </c>
      <c r="E185" s="68">
        <f t="shared" si="24"/>
        <v>1225.6300000000001</v>
      </c>
      <c r="F185" s="68">
        <f t="shared" si="25"/>
        <v>0</v>
      </c>
      <c r="G185" s="69"/>
      <c r="H185" s="68">
        <f t="shared" si="26"/>
        <v>1088.2400000000002</v>
      </c>
      <c r="I185" s="68">
        <f t="shared" si="27"/>
        <v>28886.880000000019</v>
      </c>
      <c r="J185" s="70" t="str">
        <f t="shared" si="28"/>
        <v/>
      </c>
      <c r="K185" s="68">
        <f t="shared" si="29"/>
        <v>34.347499999999997</v>
      </c>
      <c r="L185" s="68">
        <f>IF(A185="","",SUM($K$31:K185))</f>
        <v>17214.882499999996</v>
      </c>
      <c r="N185" s="71"/>
    </row>
    <row r="186" spans="1:14">
      <c r="A186" s="65">
        <f t="shared" si="20"/>
        <v>156</v>
      </c>
      <c r="B186" s="66">
        <f t="shared" si="21"/>
        <v>44531</v>
      </c>
      <c r="C186" s="67">
        <f t="shared" si="22"/>
        <v>5.5E-2</v>
      </c>
      <c r="D186" s="68">
        <f t="shared" si="23"/>
        <v>132.4</v>
      </c>
      <c r="E186" s="68">
        <f t="shared" si="24"/>
        <v>1225.6300000000001</v>
      </c>
      <c r="F186" s="68">
        <f t="shared" si="25"/>
        <v>0</v>
      </c>
      <c r="G186" s="69"/>
      <c r="H186" s="68">
        <f t="shared" si="26"/>
        <v>1093.23</v>
      </c>
      <c r="I186" s="68">
        <f t="shared" si="27"/>
        <v>27793.65000000002</v>
      </c>
      <c r="J186" s="70">
        <f t="shared" si="28"/>
        <v>13</v>
      </c>
      <c r="K186" s="68">
        <f t="shared" si="29"/>
        <v>33.1</v>
      </c>
      <c r="L186" s="68">
        <f>IF(A186="","",SUM($K$31:K186))</f>
        <v>17247.982499999995</v>
      </c>
      <c r="N186" s="71"/>
    </row>
    <row r="187" spans="1:14">
      <c r="A187" s="65">
        <f t="shared" si="20"/>
        <v>157</v>
      </c>
      <c r="B187" s="66">
        <f t="shared" si="21"/>
        <v>44562</v>
      </c>
      <c r="C187" s="67">
        <f t="shared" si="22"/>
        <v>5.5E-2</v>
      </c>
      <c r="D187" s="68">
        <f t="shared" si="23"/>
        <v>127.39</v>
      </c>
      <c r="E187" s="68">
        <f t="shared" si="24"/>
        <v>1225.6300000000001</v>
      </c>
      <c r="F187" s="68">
        <f t="shared" si="25"/>
        <v>0</v>
      </c>
      <c r="G187" s="69"/>
      <c r="H187" s="68">
        <f t="shared" si="26"/>
        <v>1098.24</v>
      </c>
      <c r="I187" s="68">
        <f t="shared" si="27"/>
        <v>26695.410000000018</v>
      </c>
      <c r="J187" s="70" t="str">
        <f t="shared" si="28"/>
        <v/>
      </c>
      <c r="K187" s="68">
        <f t="shared" si="29"/>
        <v>31.8475</v>
      </c>
      <c r="L187" s="68">
        <f>IF(A187="","",SUM($K$31:K187))</f>
        <v>17279.829999999994</v>
      </c>
      <c r="N187" s="71"/>
    </row>
    <row r="188" spans="1:14">
      <c r="A188" s="65">
        <f t="shared" si="20"/>
        <v>158</v>
      </c>
      <c r="B188" s="66">
        <f t="shared" si="21"/>
        <v>44593</v>
      </c>
      <c r="C188" s="67">
        <f t="shared" si="22"/>
        <v>5.5E-2</v>
      </c>
      <c r="D188" s="68">
        <f t="shared" si="23"/>
        <v>122.35</v>
      </c>
      <c r="E188" s="68">
        <f t="shared" si="24"/>
        <v>1225.6300000000001</v>
      </c>
      <c r="F188" s="68">
        <f t="shared" si="25"/>
        <v>0</v>
      </c>
      <c r="G188" s="69"/>
      <c r="H188" s="68">
        <f t="shared" si="26"/>
        <v>1103.2800000000002</v>
      </c>
      <c r="I188" s="68">
        <f t="shared" si="27"/>
        <v>25592.130000000019</v>
      </c>
      <c r="J188" s="70" t="str">
        <f t="shared" si="28"/>
        <v/>
      </c>
      <c r="K188" s="68">
        <f t="shared" si="29"/>
        <v>30.587499999999999</v>
      </c>
      <c r="L188" s="68">
        <f>IF(A188="","",SUM($K$31:K188))</f>
        <v>17310.417499999996</v>
      </c>
      <c r="N188" s="71"/>
    </row>
    <row r="189" spans="1:14">
      <c r="A189" s="65">
        <f t="shared" si="20"/>
        <v>159</v>
      </c>
      <c r="B189" s="66">
        <f t="shared" si="21"/>
        <v>44621</v>
      </c>
      <c r="C189" s="67">
        <f t="shared" si="22"/>
        <v>5.5E-2</v>
      </c>
      <c r="D189" s="68">
        <f t="shared" si="23"/>
        <v>117.3</v>
      </c>
      <c r="E189" s="68">
        <f t="shared" si="24"/>
        <v>1225.6300000000001</v>
      </c>
      <c r="F189" s="68">
        <f t="shared" si="25"/>
        <v>0</v>
      </c>
      <c r="G189" s="69"/>
      <c r="H189" s="68">
        <f t="shared" si="26"/>
        <v>1108.3300000000002</v>
      </c>
      <c r="I189" s="68">
        <f t="shared" si="27"/>
        <v>24483.800000000017</v>
      </c>
      <c r="J189" s="70" t="str">
        <f t="shared" si="28"/>
        <v/>
      </c>
      <c r="K189" s="68">
        <f t="shared" si="29"/>
        <v>29.324999999999999</v>
      </c>
      <c r="L189" s="68">
        <f>IF(A189="","",SUM($K$31:K189))</f>
        <v>17339.742499999997</v>
      </c>
      <c r="N189" s="71"/>
    </row>
    <row r="190" spans="1:14">
      <c r="A190" s="65">
        <f t="shared" si="20"/>
        <v>160</v>
      </c>
      <c r="B190" s="66">
        <f t="shared" si="21"/>
        <v>44652</v>
      </c>
      <c r="C190" s="67">
        <f t="shared" si="22"/>
        <v>5.5E-2</v>
      </c>
      <c r="D190" s="68">
        <f t="shared" si="23"/>
        <v>112.22</v>
      </c>
      <c r="E190" s="68">
        <f t="shared" si="24"/>
        <v>1225.6300000000001</v>
      </c>
      <c r="F190" s="68">
        <f t="shared" si="25"/>
        <v>0</v>
      </c>
      <c r="G190" s="69"/>
      <c r="H190" s="68">
        <f t="shared" si="26"/>
        <v>1113.4100000000001</v>
      </c>
      <c r="I190" s="68">
        <f t="shared" si="27"/>
        <v>23370.390000000018</v>
      </c>
      <c r="J190" s="70" t="str">
        <f t="shared" si="28"/>
        <v/>
      </c>
      <c r="K190" s="68">
        <f t="shared" si="29"/>
        <v>28.055</v>
      </c>
      <c r="L190" s="68">
        <f>IF(A190="","",SUM($K$31:K190))</f>
        <v>17367.797499999997</v>
      </c>
      <c r="N190" s="71"/>
    </row>
    <row r="191" spans="1:14">
      <c r="A191" s="65">
        <f t="shared" si="20"/>
        <v>161</v>
      </c>
      <c r="B191" s="66">
        <f t="shared" si="21"/>
        <v>44682</v>
      </c>
      <c r="C191" s="67">
        <f t="shared" si="22"/>
        <v>5.5E-2</v>
      </c>
      <c r="D191" s="68">
        <f t="shared" si="23"/>
        <v>107.11</v>
      </c>
      <c r="E191" s="68">
        <f t="shared" si="24"/>
        <v>1225.6300000000001</v>
      </c>
      <c r="F191" s="68">
        <f t="shared" si="25"/>
        <v>0</v>
      </c>
      <c r="G191" s="69"/>
      <c r="H191" s="68">
        <f t="shared" si="26"/>
        <v>1118.5200000000002</v>
      </c>
      <c r="I191" s="68">
        <f t="shared" si="27"/>
        <v>22251.870000000017</v>
      </c>
      <c r="J191" s="70" t="str">
        <f t="shared" si="28"/>
        <v/>
      </c>
      <c r="K191" s="68">
        <f t="shared" si="29"/>
        <v>26.7775</v>
      </c>
      <c r="L191" s="68">
        <f>IF(A191="","",SUM($K$31:K191))</f>
        <v>17394.574999999997</v>
      </c>
      <c r="N191" s="71"/>
    </row>
    <row r="192" spans="1:14">
      <c r="A192" s="65">
        <f t="shared" si="20"/>
        <v>162</v>
      </c>
      <c r="B192" s="66">
        <f t="shared" si="21"/>
        <v>44713</v>
      </c>
      <c r="C192" s="67">
        <f t="shared" si="22"/>
        <v>5.5E-2</v>
      </c>
      <c r="D192" s="68">
        <f t="shared" si="23"/>
        <v>101.99</v>
      </c>
      <c r="E192" s="68">
        <f t="shared" si="24"/>
        <v>1225.6300000000001</v>
      </c>
      <c r="F192" s="68">
        <f t="shared" si="25"/>
        <v>0</v>
      </c>
      <c r="G192" s="69"/>
      <c r="H192" s="68">
        <f t="shared" si="26"/>
        <v>1123.6400000000001</v>
      </c>
      <c r="I192" s="68">
        <f t="shared" si="27"/>
        <v>21128.230000000018</v>
      </c>
      <c r="J192" s="70" t="str">
        <f t="shared" si="28"/>
        <v/>
      </c>
      <c r="K192" s="68">
        <f t="shared" si="29"/>
        <v>25.497499999999999</v>
      </c>
      <c r="L192" s="68">
        <f>IF(A192="","",SUM($K$31:K192))</f>
        <v>17420.072499999998</v>
      </c>
      <c r="N192" s="71"/>
    </row>
    <row r="193" spans="1:14">
      <c r="A193" s="65">
        <f t="shared" si="20"/>
        <v>163</v>
      </c>
      <c r="B193" s="66">
        <f t="shared" si="21"/>
        <v>44743</v>
      </c>
      <c r="C193" s="67">
        <f t="shared" si="22"/>
        <v>5.5E-2</v>
      </c>
      <c r="D193" s="68">
        <f t="shared" si="23"/>
        <v>96.84</v>
      </c>
      <c r="E193" s="68">
        <f t="shared" si="24"/>
        <v>1225.6300000000001</v>
      </c>
      <c r="F193" s="68">
        <f t="shared" si="25"/>
        <v>0</v>
      </c>
      <c r="G193" s="69"/>
      <c r="H193" s="68">
        <f t="shared" si="26"/>
        <v>1128.7900000000002</v>
      </c>
      <c r="I193" s="68">
        <f t="shared" si="27"/>
        <v>19999.440000000017</v>
      </c>
      <c r="J193" s="70" t="str">
        <f t="shared" si="28"/>
        <v/>
      </c>
      <c r="K193" s="68">
        <f t="shared" si="29"/>
        <v>24.21</v>
      </c>
      <c r="L193" s="68">
        <f>IF(A193="","",SUM($K$31:K193))</f>
        <v>17444.282499999998</v>
      </c>
      <c r="N193" s="71"/>
    </row>
    <row r="194" spans="1:14">
      <c r="A194" s="65">
        <f t="shared" si="20"/>
        <v>164</v>
      </c>
      <c r="B194" s="66">
        <f t="shared" si="21"/>
        <v>44774</v>
      </c>
      <c r="C194" s="67">
        <f t="shared" si="22"/>
        <v>5.5E-2</v>
      </c>
      <c r="D194" s="68">
        <f t="shared" si="23"/>
        <v>91.66</v>
      </c>
      <c r="E194" s="68">
        <f t="shared" si="24"/>
        <v>1225.6300000000001</v>
      </c>
      <c r="F194" s="68">
        <f t="shared" si="25"/>
        <v>0</v>
      </c>
      <c r="G194" s="69"/>
      <c r="H194" s="68">
        <f t="shared" si="26"/>
        <v>1133.97</v>
      </c>
      <c r="I194" s="68">
        <f t="shared" si="27"/>
        <v>18865.470000000016</v>
      </c>
      <c r="J194" s="70" t="str">
        <f t="shared" si="28"/>
        <v/>
      </c>
      <c r="K194" s="68">
        <f t="shared" si="29"/>
        <v>22.914999999999999</v>
      </c>
      <c r="L194" s="68">
        <f>IF(A194="","",SUM($K$31:K194))</f>
        <v>17467.197499999998</v>
      </c>
      <c r="N194" s="71"/>
    </row>
    <row r="195" spans="1:14">
      <c r="A195" s="65">
        <f t="shared" si="20"/>
        <v>165</v>
      </c>
      <c r="B195" s="66">
        <f t="shared" si="21"/>
        <v>44805</v>
      </c>
      <c r="C195" s="67">
        <f t="shared" si="22"/>
        <v>5.5E-2</v>
      </c>
      <c r="D195" s="68">
        <f t="shared" si="23"/>
        <v>86.47</v>
      </c>
      <c r="E195" s="68">
        <f t="shared" si="24"/>
        <v>1225.6300000000001</v>
      </c>
      <c r="F195" s="68">
        <f t="shared" si="25"/>
        <v>0</v>
      </c>
      <c r="G195" s="69"/>
      <c r="H195" s="68">
        <f t="shared" si="26"/>
        <v>1139.1600000000001</v>
      </c>
      <c r="I195" s="68">
        <f t="shared" si="27"/>
        <v>17726.310000000016</v>
      </c>
      <c r="J195" s="70" t="str">
        <f t="shared" si="28"/>
        <v/>
      </c>
      <c r="K195" s="68">
        <f t="shared" si="29"/>
        <v>21.6175</v>
      </c>
      <c r="L195" s="68">
        <f>IF(A195="","",SUM($K$31:K195))</f>
        <v>17488.814999999999</v>
      </c>
      <c r="N195" s="71"/>
    </row>
    <row r="196" spans="1:14">
      <c r="A196" s="65">
        <f t="shared" si="20"/>
        <v>166</v>
      </c>
      <c r="B196" s="66">
        <f t="shared" si="21"/>
        <v>44835</v>
      </c>
      <c r="C196" s="67">
        <f t="shared" si="22"/>
        <v>5.5E-2</v>
      </c>
      <c r="D196" s="68">
        <f t="shared" si="23"/>
        <v>81.25</v>
      </c>
      <c r="E196" s="68">
        <f t="shared" si="24"/>
        <v>1225.6300000000001</v>
      </c>
      <c r="F196" s="68">
        <f t="shared" si="25"/>
        <v>0</v>
      </c>
      <c r="G196" s="69"/>
      <c r="H196" s="68">
        <f t="shared" si="26"/>
        <v>1144.3800000000001</v>
      </c>
      <c r="I196" s="68">
        <f t="shared" si="27"/>
        <v>16581.930000000015</v>
      </c>
      <c r="J196" s="70" t="str">
        <f t="shared" si="28"/>
        <v/>
      </c>
      <c r="K196" s="68">
        <f t="shared" si="29"/>
        <v>20.3125</v>
      </c>
      <c r="L196" s="68">
        <f>IF(A196="","",SUM($K$31:K196))</f>
        <v>17509.127499999999</v>
      </c>
      <c r="N196" s="71"/>
    </row>
    <row r="197" spans="1:14">
      <c r="A197" s="65">
        <f t="shared" si="20"/>
        <v>167</v>
      </c>
      <c r="B197" s="66">
        <f t="shared" si="21"/>
        <v>44866</v>
      </c>
      <c r="C197" s="67">
        <f t="shared" si="22"/>
        <v>5.5E-2</v>
      </c>
      <c r="D197" s="68">
        <f t="shared" si="23"/>
        <v>76</v>
      </c>
      <c r="E197" s="68">
        <f t="shared" si="24"/>
        <v>1225.6300000000001</v>
      </c>
      <c r="F197" s="68">
        <f t="shared" si="25"/>
        <v>0</v>
      </c>
      <c r="G197" s="69"/>
      <c r="H197" s="68">
        <f t="shared" si="26"/>
        <v>1149.6300000000001</v>
      </c>
      <c r="I197" s="68">
        <f t="shared" si="27"/>
        <v>15432.300000000014</v>
      </c>
      <c r="J197" s="70" t="str">
        <f t="shared" si="28"/>
        <v/>
      </c>
      <c r="K197" s="68">
        <f t="shared" si="29"/>
        <v>19</v>
      </c>
      <c r="L197" s="68">
        <f>IF(A197="","",SUM($K$31:K197))</f>
        <v>17528.127499999999</v>
      </c>
      <c r="N197" s="71"/>
    </row>
    <row r="198" spans="1:14">
      <c r="A198" s="65">
        <f t="shared" si="20"/>
        <v>168</v>
      </c>
      <c r="B198" s="66">
        <f t="shared" si="21"/>
        <v>44896</v>
      </c>
      <c r="C198" s="67">
        <f t="shared" si="22"/>
        <v>5.5E-2</v>
      </c>
      <c r="D198" s="68">
        <f t="shared" si="23"/>
        <v>70.73</v>
      </c>
      <c r="E198" s="68">
        <f t="shared" si="24"/>
        <v>1225.6300000000001</v>
      </c>
      <c r="F198" s="68">
        <f t="shared" si="25"/>
        <v>0</v>
      </c>
      <c r="G198" s="69"/>
      <c r="H198" s="68">
        <f t="shared" si="26"/>
        <v>1154.9000000000001</v>
      </c>
      <c r="I198" s="68">
        <f t="shared" si="27"/>
        <v>14277.400000000014</v>
      </c>
      <c r="J198" s="70">
        <f t="shared" si="28"/>
        <v>14</v>
      </c>
      <c r="K198" s="68">
        <f t="shared" si="29"/>
        <v>17.682500000000001</v>
      </c>
      <c r="L198" s="68">
        <f>IF(A198="","",SUM($K$31:K198))</f>
        <v>17545.809999999998</v>
      </c>
      <c r="N198" s="71"/>
    </row>
    <row r="199" spans="1:14">
      <c r="A199" s="65">
        <f t="shared" si="20"/>
        <v>169</v>
      </c>
      <c r="B199" s="66">
        <f t="shared" si="21"/>
        <v>44927</v>
      </c>
      <c r="C199" s="67">
        <f t="shared" si="22"/>
        <v>5.5E-2</v>
      </c>
      <c r="D199" s="68">
        <f t="shared" si="23"/>
        <v>65.44</v>
      </c>
      <c r="E199" s="68">
        <f t="shared" si="24"/>
        <v>1225.6300000000001</v>
      </c>
      <c r="F199" s="68">
        <f t="shared" si="25"/>
        <v>0</v>
      </c>
      <c r="G199" s="69"/>
      <c r="H199" s="68">
        <f t="shared" si="26"/>
        <v>1160.19</v>
      </c>
      <c r="I199" s="68">
        <f t="shared" si="27"/>
        <v>13117.210000000014</v>
      </c>
      <c r="J199" s="70" t="str">
        <f t="shared" si="28"/>
        <v/>
      </c>
      <c r="K199" s="68">
        <f t="shared" si="29"/>
        <v>16.36</v>
      </c>
      <c r="L199" s="68">
        <f>IF(A199="","",SUM($K$31:K199))</f>
        <v>17562.169999999998</v>
      </c>
      <c r="N199" s="71"/>
    </row>
    <row r="200" spans="1:14">
      <c r="A200" s="65">
        <f t="shared" si="20"/>
        <v>170</v>
      </c>
      <c r="B200" s="66">
        <f t="shared" si="21"/>
        <v>44958</v>
      </c>
      <c r="C200" s="67">
        <f t="shared" si="22"/>
        <v>5.5E-2</v>
      </c>
      <c r="D200" s="68">
        <f t="shared" si="23"/>
        <v>60.12</v>
      </c>
      <c r="E200" s="68">
        <f t="shared" si="24"/>
        <v>1225.6300000000001</v>
      </c>
      <c r="F200" s="68">
        <f t="shared" si="25"/>
        <v>0</v>
      </c>
      <c r="G200" s="69"/>
      <c r="H200" s="68">
        <f t="shared" si="26"/>
        <v>1165.5100000000002</v>
      </c>
      <c r="I200" s="68">
        <f t="shared" si="27"/>
        <v>11951.700000000013</v>
      </c>
      <c r="J200" s="70" t="str">
        <f t="shared" si="28"/>
        <v/>
      </c>
      <c r="K200" s="68">
        <f t="shared" si="29"/>
        <v>15.03</v>
      </c>
      <c r="L200" s="68">
        <f>IF(A200="","",SUM($K$31:K200))</f>
        <v>17577.199999999997</v>
      </c>
      <c r="N200" s="71"/>
    </row>
    <row r="201" spans="1:14">
      <c r="A201" s="65">
        <f t="shared" si="20"/>
        <v>171</v>
      </c>
      <c r="B201" s="66">
        <f t="shared" si="21"/>
        <v>44986</v>
      </c>
      <c r="C201" s="67">
        <f t="shared" si="22"/>
        <v>5.5E-2</v>
      </c>
      <c r="D201" s="68">
        <f t="shared" si="23"/>
        <v>54.78</v>
      </c>
      <c r="E201" s="68">
        <f t="shared" si="24"/>
        <v>1225.6300000000001</v>
      </c>
      <c r="F201" s="68">
        <f t="shared" si="25"/>
        <v>0</v>
      </c>
      <c r="G201" s="69"/>
      <c r="H201" s="68">
        <f t="shared" si="26"/>
        <v>1170.8500000000001</v>
      </c>
      <c r="I201" s="68">
        <f t="shared" si="27"/>
        <v>10780.850000000013</v>
      </c>
      <c r="J201" s="70" t="str">
        <f t="shared" si="28"/>
        <v/>
      </c>
      <c r="K201" s="68">
        <f t="shared" si="29"/>
        <v>13.695</v>
      </c>
      <c r="L201" s="68">
        <f>IF(A201="","",SUM($K$31:K201))</f>
        <v>17590.894999999997</v>
      </c>
      <c r="N201" s="71"/>
    </row>
    <row r="202" spans="1:14">
      <c r="A202" s="65">
        <f t="shared" si="20"/>
        <v>172</v>
      </c>
      <c r="B202" s="66">
        <f t="shared" si="21"/>
        <v>45017</v>
      </c>
      <c r="C202" s="67">
        <f t="shared" si="22"/>
        <v>5.5E-2</v>
      </c>
      <c r="D202" s="68">
        <f t="shared" si="23"/>
        <v>49.41</v>
      </c>
      <c r="E202" s="68">
        <f t="shared" si="24"/>
        <v>1225.6300000000001</v>
      </c>
      <c r="F202" s="68">
        <f t="shared" si="25"/>
        <v>0</v>
      </c>
      <c r="G202" s="69"/>
      <c r="H202" s="68">
        <f t="shared" si="26"/>
        <v>1176.22</v>
      </c>
      <c r="I202" s="68">
        <f t="shared" si="27"/>
        <v>9604.6300000000138</v>
      </c>
      <c r="J202" s="70" t="str">
        <f t="shared" si="28"/>
        <v/>
      </c>
      <c r="K202" s="68">
        <f t="shared" si="29"/>
        <v>12.352499999999999</v>
      </c>
      <c r="L202" s="68">
        <f>IF(A202="","",SUM($K$31:K202))</f>
        <v>17603.247499999998</v>
      </c>
      <c r="N202" s="71"/>
    </row>
    <row r="203" spans="1:14">
      <c r="A203" s="65">
        <f t="shared" si="20"/>
        <v>173</v>
      </c>
      <c r="B203" s="66">
        <f t="shared" si="21"/>
        <v>45047</v>
      </c>
      <c r="C203" s="67">
        <f t="shared" si="22"/>
        <v>5.5E-2</v>
      </c>
      <c r="D203" s="68">
        <f t="shared" si="23"/>
        <v>44.02</v>
      </c>
      <c r="E203" s="68">
        <f t="shared" si="24"/>
        <v>1225.6300000000001</v>
      </c>
      <c r="F203" s="68">
        <f t="shared" si="25"/>
        <v>0</v>
      </c>
      <c r="G203" s="69"/>
      <c r="H203" s="68">
        <f t="shared" si="26"/>
        <v>1181.6100000000001</v>
      </c>
      <c r="I203" s="68">
        <f t="shared" si="27"/>
        <v>8423.0200000000132</v>
      </c>
      <c r="J203" s="70" t="str">
        <f t="shared" si="28"/>
        <v/>
      </c>
      <c r="K203" s="68">
        <f t="shared" si="29"/>
        <v>11.005000000000001</v>
      </c>
      <c r="L203" s="68">
        <f>IF(A203="","",SUM($K$31:K203))</f>
        <v>17614.252499999999</v>
      </c>
      <c r="N203" s="71"/>
    </row>
    <row r="204" spans="1:14">
      <c r="A204" s="65">
        <f t="shared" si="20"/>
        <v>174</v>
      </c>
      <c r="B204" s="66">
        <f t="shared" si="21"/>
        <v>45078</v>
      </c>
      <c r="C204" s="67">
        <f t="shared" si="22"/>
        <v>5.5E-2</v>
      </c>
      <c r="D204" s="68">
        <f t="shared" si="23"/>
        <v>38.61</v>
      </c>
      <c r="E204" s="68">
        <f t="shared" si="24"/>
        <v>1225.6300000000001</v>
      </c>
      <c r="F204" s="68">
        <f t="shared" si="25"/>
        <v>0</v>
      </c>
      <c r="G204" s="69"/>
      <c r="H204" s="68">
        <f t="shared" si="26"/>
        <v>1187.0200000000002</v>
      </c>
      <c r="I204" s="68">
        <f t="shared" si="27"/>
        <v>7236.0000000000127</v>
      </c>
      <c r="J204" s="70" t="str">
        <f t="shared" si="28"/>
        <v/>
      </c>
      <c r="K204" s="68">
        <f t="shared" si="29"/>
        <v>9.6524999999999999</v>
      </c>
      <c r="L204" s="68">
        <f>IF(A204="","",SUM($K$31:K204))</f>
        <v>17623.904999999999</v>
      </c>
      <c r="N204" s="71"/>
    </row>
    <row r="205" spans="1:14">
      <c r="A205" s="65">
        <f t="shared" si="20"/>
        <v>175</v>
      </c>
      <c r="B205" s="66">
        <f t="shared" si="21"/>
        <v>45108</v>
      </c>
      <c r="C205" s="67">
        <f t="shared" si="22"/>
        <v>5.5E-2</v>
      </c>
      <c r="D205" s="68">
        <f t="shared" si="23"/>
        <v>33.17</v>
      </c>
      <c r="E205" s="68">
        <f t="shared" si="24"/>
        <v>1225.6300000000001</v>
      </c>
      <c r="F205" s="68">
        <f t="shared" si="25"/>
        <v>0</v>
      </c>
      <c r="G205" s="69"/>
      <c r="H205" s="68">
        <f t="shared" si="26"/>
        <v>1192.46</v>
      </c>
      <c r="I205" s="68">
        <f t="shared" si="27"/>
        <v>6043.5400000000127</v>
      </c>
      <c r="J205" s="70" t="str">
        <f t="shared" si="28"/>
        <v/>
      </c>
      <c r="K205" s="68">
        <f t="shared" si="29"/>
        <v>8.2925000000000004</v>
      </c>
      <c r="L205" s="68">
        <f>IF(A205="","",SUM($K$31:K205))</f>
        <v>17632.197499999998</v>
      </c>
      <c r="N205" s="71"/>
    </row>
    <row r="206" spans="1:14">
      <c r="A206" s="65">
        <f t="shared" si="20"/>
        <v>176</v>
      </c>
      <c r="B206" s="66">
        <f t="shared" si="21"/>
        <v>45139</v>
      </c>
      <c r="C206" s="67">
        <f t="shared" si="22"/>
        <v>5.5E-2</v>
      </c>
      <c r="D206" s="68">
        <f t="shared" si="23"/>
        <v>27.7</v>
      </c>
      <c r="E206" s="68">
        <f t="shared" si="24"/>
        <v>1225.6300000000001</v>
      </c>
      <c r="F206" s="68">
        <f t="shared" si="25"/>
        <v>0</v>
      </c>
      <c r="G206" s="69"/>
      <c r="H206" s="68">
        <f t="shared" si="26"/>
        <v>1197.93</v>
      </c>
      <c r="I206" s="68">
        <f t="shared" si="27"/>
        <v>4845.6100000000124</v>
      </c>
      <c r="J206" s="70" t="str">
        <f t="shared" si="28"/>
        <v/>
      </c>
      <c r="K206" s="68">
        <f t="shared" si="29"/>
        <v>6.9249999999999998</v>
      </c>
      <c r="L206" s="68">
        <f>IF(A206="","",SUM($K$31:K206))</f>
        <v>17639.122499999998</v>
      </c>
      <c r="N206" s="71"/>
    </row>
    <row r="207" spans="1:14">
      <c r="A207" s="65">
        <f t="shared" si="20"/>
        <v>177</v>
      </c>
      <c r="B207" s="66">
        <f t="shared" si="21"/>
        <v>45170</v>
      </c>
      <c r="C207" s="67">
        <f t="shared" si="22"/>
        <v>5.5E-2</v>
      </c>
      <c r="D207" s="68">
        <f t="shared" si="23"/>
        <v>22.21</v>
      </c>
      <c r="E207" s="68">
        <f t="shared" si="24"/>
        <v>1225.6300000000001</v>
      </c>
      <c r="F207" s="68">
        <f t="shared" si="25"/>
        <v>0</v>
      </c>
      <c r="G207" s="69"/>
      <c r="H207" s="68">
        <f t="shared" si="26"/>
        <v>1203.42</v>
      </c>
      <c r="I207" s="68">
        <f t="shared" si="27"/>
        <v>3642.1900000000123</v>
      </c>
      <c r="J207" s="70" t="str">
        <f t="shared" si="28"/>
        <v/>
      </c>
      <c r="K207" s="68">
        <f t="shared" si="29"/>
        <v>5.5525000000000002</v>
      </c>
      <c r="L207" s="68">
        <f>IF(A207="","",SUM($K$31:K207))</f>
        <v>17644.674999999999</v>
      </c>
      <c r="N207" s="71"/>
    </row>
    <row r="208" spans="1:14">
      <c r="A208" s="65">
        <f t="shared" si="20"/>
        <v>178</v>
      </c>
      <c r="B208" s="66">
        <f t="shared" si="21"/>
        <v>45200</v>
      </c>
      <c r="C208" s="67">
        <f t="shared" si="22"/>
        <v>5.5E-2</v>
      </c>
      <c r="D208" s="68">
        <f t="shared" si="23"/>
        <v>16.690000000000001</v>
      </c>
      <c r="E208" s="68">
        <f t="shared" si="24"/>
        <v>1225.6300000000001</v>
      </c>
      <c r="F208" s="68">
        <f t="shared" si="25"/>
        <v>0</v>
      </c>
      <c r="G208" s="69"/>
      <c r="H208" s="68">
        <f t="shared" si="26"/>
        <v>1208.94</v>
      </c>
      <c r="I208" s="68">
        <f t="shared" si="27"/>
        <v>2433.2500000000123</v>
      </c>
      <c r="J208" s="70" t="str">
        <f t="shared" si="28"/>
        <v/>
      </c>
      <c r="K208" s="68">
        <f t="shared" si="29"/>
        <v>4.1725000000000003</v>
      </c>
      <c r="L208" s="68">
        <f>IF(A208="","",SUM($K$31:K208))</f>
        <v>17648.8475</v>
      </c>
      <c r="N208" s="71"/>
    </row>
    <row r="209" spans="1:14">
      <c r="A209" s="65">
        <f t="shared" si="20"/>
        <v>179</v>
      </c>
      <c r="B209" s="66">
        <f t="shared" si="21"/>
        <v>45231</v>
      </c>
      <c r="C209" s="67">
        <f t="shared" si="22"/>
        <v>5.5E-2</v>
      </c>
      <c r="D209" s="68">
        <f t="shared" si="23"/>
        <v>11.15</v>
      </c>
      <c r="E209" s="68">
        <f t="shared" si="24"/>
        <v>1225.6300000000001</v>
      </c>
      <c r="F209" s="68">
        <f t="shared" si="25"/>
        <v>0</v>
      </c>
      <c r="G209" s="69"/>
      <c r="H209" s="68">
        <f t="shared" si="26"/>
        <v>1214.48</v>
      </c>
      <c r="I209" s="68">
        <f t="shared" si="27"/>
        <v>1218.7700000000123</v>
      </c>
      <c r="J209" s="70" t="str">
        <f t="shared" si="28"/>
        <v/>
      </c>
      <c r="K209" s="68">
        <f t="shared" si="29"/>
        <v>2.7875000000000001</v>
      </c>
      <c r="L209" s="68">
        <f>IF(A209="","",SUM($K$31:K209))</f>
        <v>17651.634999999998</v>
      </c>
      <c r="N209" s="71"/>
    </row>
    <row r="210" spans="1:14">
      <c r="A210" s="65">
        <f t="shared" si="20"/>
        <v>180</v>
      </c>
      <c r="B210" s="66">
        <f t="shared" si="21"/>
        <v>45261</v>
      </c>
      <c r="C210" s="67">
        <f t="shared" si="22"/>
        <v>5.5E-2</v>
      </c>
      <c r="D210" s="68">
        <f t="shared" si="23"/>
        <v>5.59</v>
      </c>
      <c r="E210" s="68">
        <f t="shared" si="24"/>
        <v>1224.3600000000122</v>
      </c>
      <c r="F210" s="68">
        <f t="shared" si="25"/>
        <v>0</v>
      </c>
      <c r="G210" s="69"/>
      <c r="H210" s="68">
        <f t="shared" si="26"/>
        <v>1218.7700000000123</v>
      </c>
      <c r="I210" s="68">
        <f t="shared" si="27"/>
        <v>0</v>
      </c>
      <c r="J210" s="70">
        <f t="shared" si="28"/>
        <v>15</v>
      </c>
      <c r="K210" s="68">
        <f t="shared" si="29"/>
        <v>1.3975</v>
      </c>
      <c r="L210" s="68">
        <f>IF(A210="","",SUM($K$31:K210))</f>
        <v>17653.032499999998</v>
      </c>
      <c r="N210" s="71"/>
    </row>
    <row r="211" spans="1:14">
      <c r="A211" s="65" t="str">
        <f t="shared" si="20"/>
        <v/>
      </c>
      <c r="B211" s="66" t="str">
        <f t="shared" si="21"/>
        <v/>
      </c>
      <c r="C211" s="67" t="str">
        <f t="shared" si="22"/>
        <v/>
      </c>
      <c r="D211" s="68" t="str">
        <f t="shared" si="23"/>
        <v/>
      </c>
      <c r="E211" s="68" t="str">
        <f t="shared" si="24"/>
        <v/>
      </c>
      <c r="F211" s="68" t="str">
        <f t="shared" si="25"/>
        <v/>
      </c>
      <c r="G211" s="69"/>
      <c r="H211" s="68" t="str">
        <f t="shared" si="26"/>
        <v/>
      </c>
      <c r="I211" s="68" t="str">
        <f t="shared" si="27"/>
        <v/>
      </c>
      <c r="J211" s="70" t="str">
        <f t="shared" si="28"/>
        <v/>
      </c>
      <c r="K211" s="68" t="str">
        <f t="shared" si="29"/>
        <v/>
      </c>
      <c r="L211" s="68" t="str">
        <f>IF(A211="","",SUM($K$31:K211))</f>
        <v/>
      </c>
      <c r="N211" s="71"/>
    </row>
    <row r="212" spans="1:14">
      <c r="A212" s="65" t="str">
        <f t="shared" si="20"/>
        <v/>
      </c>
      <c r="B212" s="66" t="str">
        <f t="shared" si="21"/>
        <v/>
      </c>
      <c r="C212" s="67" t="str">
        <f t="shared" si="22"/>
        <v/>
      </c>
      <c r="D212" s="68" t="str">
        <f t="shared" si="23"/>
        <v/>
      </c>
      <c r="E212" s="68" t="str">
        <f t="shared" si="24"/>
        <v/>
      </c>
      <c r="F212" s="68" t="str">
        <f t="shared" si="25"/>
        <v/>
      </c>
      <c r="G212" s="69"/>
      <c r="H212" s="68" t="str">
        <f t="shared" si="26"/>
        <v/>
      </c>
      <c r="I212" s="68" t="str">
        <f t="shared" si="27"/>
        <v/>
      </c>
      <c r="J212" s="70" t="str">
        <f t="shared" si="28"/>
        <v/>
      </c>
      <c r="K212" s="68" t="str">
        <f t="shared" si="29"/>
        <v/>
      </c>
      <c r="L212" s="68" t="str">
        <f>IF(A212="","",SUM($K$31:K212))</f>
        <v/>
      </c>
      <c r="N212" s="71"/>
    </row>
    <row r="213" spans="1:14">
      <c r="A213" s="65" t="str">
        <f t="shared" si="20"/>
        <v/>
      </c>
      <c r="B213" s="66" t="str">
        <f t="shared" si="21"/>
        <v/>
      </c>
      <c r="C213" s="67" t="str">
        <f t="shared" si="22"/>
        <v/>
      </c>
      <c r="D213" s="68" t="str">
        <f t="shared" si="23"/>
        <v/>
      </c>
      <c r="E213" s="68" t="str">
        <f t="shared" si="24"/>
        <v/>
      </c>
      <c r="F213" s="68" t="str">
        <f t="shared" si="25"/>
        <v/>
      </c>
      <c r="G213" s="69"/>
      <c r="H213" s="68" t="str">
        <f t="shared" si="26"/>
        <v/>
      </c>
      <c r="I213" s="68" t="str">
        <f t="shared" si="27"/>
        <v/>
      </c>
      <c r="J213" s="70" t="str">
        <f t="shared" si="28"/>
        <v/>
      </c>
      <c r="K213" s="68" t="str">
        <f t="shared" si="29"/>
        <v/>
      </c>
      <c r="L213" s="68" t="str">
        <f>IF(A213="","",SUM($K$31:K213))</f>
        <v/>
      </c>
      <c r="N213" s="71"/>
    </row>
    <row r="214" spans="1:14">
      <c r="A214" s="65" t="str">
        <f t="shared" si="20"/>
        <v/>
      </c>
      <c r="B214" s="66" t="str">
        <f t="shared" si="21"/>
        <v/>
      </c>
      <c r="C214" s="67" t="str">
        <f t="shared" si="22"/>
        <v/>
      </c>
      <c r="D214" s="68" t="str">
        <f t="shared" si="23"/>
        <v/>
      </c>
      <c r="E214" s="68" t="str">
        <f t="shared" si="24"/>
        <v/>
      </c>
      <c r="F214" s="68" t="str">
        <f t="shared" si="25"/>
        <v/>
      </c>
      <c r="G214" s="69"/>
      <c r="H214" s="68" t="str">
        <f t="shared" si="26"/>
        <v/>
      </c>
      <c r="I214" s="68" t="str">
        <f t="shared" si="27"/>
        <v/>
      </c>
      <c r="J214" s="70" t="str">
        <f t="shared" si="28"/>
        <v/>
      </c>
      <c r="K214" s="68" t="str">
        <f t="shared" si="29"/>
        <v/>
      </c>
      <c r="L214" s="68" t="str">
        <f>IF(A214="","",SUM($K$31:K214))</f>
        <v/>
      </c>
      <c r="N214" s="71"/>
    </row>
    <row r="215" spans="1:14">
      <c r="A215" s="65" t="str">
        <f t="shared" si="20"/>
        <v/>
      </c>
      <c r="B215" s="66" t="str">
        <f t="shared" si="21"/>
        <v/>
      </c>
      <c r="C215" s="67" t="str">
        <f t="shared" si="22"/>
        <v/>
      </c>
      <c r="D215" s="68" t="str">
        <f t="shared" si="23"/>
        <v/>
      </c>
      <c r="E215" s="68" t="str">
        <f t="shared" si="24"/>
        <v/>
      </c>
      <c r="F215" s="68" t="str">
        <f t="shared" si="25"/>
        <v/>
      </c>
      <c r="G215" s="69"/>
      <c r="H215" s="68" t="str">
        <f t="shared" si="26"/>
        <v/>
      </c>
      <c r="I215" s="68" t="str">
        <f t="shared" si="27"/>
        <v/>
      </c>
      <c r="J215" s="70" t="str">
        <f t="shared" si="28"/>
        <v/>
      </c>
      <c r="K215" s="68" t="str">
        <f t="shared" si="29"/>
        <v/>
      </c>
      <c r="L215" s="68" t="str">
        <f>IF(A215="","",SUM($K$31:K215))</f>
        <v/>
      </c>
      <c r="N215" s="71"/>
    </row>
    <row r="216" spans="1:14">
      <c r="A216" s="65" t="str">
        <f t="shared" si="20"/>
        <v/>
      </c>
      <c r="B216" s="66" t="str">
        <f t="shared" si="21"/>
        <v/>
      </c>
      <c r="C216" s="67" t="str">
        <f t="shared" si="22"/>
        <v/>
      </c>
      <c r="D216" s="68" t="str">
        <f t="shared" si="23"/>
        <v/>
      </c>
      <c r="E216" s="68" t="str">
        <f t="shared" si="24"/>
        <v/>
      </c>
      <c r="F216" s="68" t="str">
        <f t="shared" si="25"/>
        <v/>
      </c>
      <c r="G216" s="69"/>
      <c r="H216" s="68" t="str">
        <f t="shared" si="26"/>
        <v/>
      </c>
      <c r="I216" s="68" t="str">
        <f t="shared" si="27"/>
        <v/>
      </c>
      <c r="J216" s="70" t="str">
        <f t="shared" si="28"/>
        <v/>
      </c>
      <c r="K216" s="68" t="str">
        <f t="shared" si="29"/>
        <v/>
      </c>
      <c r="L216" s="68" t="str">
        <f>IF(A216="","",SUM($K$31:K216))</f>
        <v/>
      </c>
      <c r="N216" s="71"/>
    </row>
    <row r="217" spans="1:14">
      <c r="A217" s="65" t="str">
        <f t="shared" si="20"/>
        <v/>
      </c>
      <c r="B217" s="66" t="str">
        <f t="shared" si="21"/>
        <v/>
      </c>
      <c r="C217" s="67" t="str">
        <f t="shared" si="22"/>
        <v/>
      </c>
      <c r="D217" s="68" t="str">
        <f t="shared" si="23"/>
        <v/>
      </c>
      <c r="E217" s="68" t="str">
        <f t="shared" si="24"/>
        <v/>
      </c>
      <c r="F217" s="68" t="str">
        <f t="shared" si="25"/>
        <v/>
      </c>
      <c r="G217" s="69"/>
      <c r="H217" s="68" t="str">
        <f t="shared" si="26"/>
        <v/>
      </c>
      <c r="I217" s="68" t="str">
        <f t="shared" si="27"/>
        <v/>
      </c>
      <c r="J217" s="70" t="str">
        <f t="shared" si="28"/>
        <v/>
      </c>
      <c r="K217" s="68" t="str">
        <f t="shared" si="29"/>
        <v/>
      </c>
      <c r="L217" s="68" t="str">
        <f>IF(A217="","",SUM($K$31:K217))</f>
        <v/>
      </c>
      <c r="N217" s="71"/>
    </row>
    <row r="218" spans="1:14">
      <c r="A218" s="65" t="str">
        <f t="shared" si="20"/>
        <v/>
      </c>
      <c r="B218" s="66" t="str">
        <f t="shared" si="21"/>
        <v/>
      </c>
      <c r="C218" s="67" t="str">
        <f t="shared" si="22"/>
        <v/>
      </c>
      <c r="D218" s="68" t="str">
        <f t="shared" si="23"/>
        <v/>
      </c>
      <c r="E218" s="68" t="str">
        <f t="shared" si="24"/>
        <v/>
      </c>
      <c r="F218" s="68" t="str">
        <f t="shared" si="25"/>
        <v/>
      </c>
      <c r="G218" s="69"/>
      <c r="H218" s="68" t="str">
        <f t="shared" si="26"/>
        <v/>
      </c>
      <c r="I218" s="68" t="str">
        <f t="shared" si="27"/>
        <v/>
      </c>
      <c r="J218" s="70" t="str">
        <f t="shared" si="28"/>
        <v/>
      </c>
      <c r="K218" s="68" t="str">
        <f t="shared" si="29"/>
        <v/>
      </c>
      <c r="L218" s="68" t="str">
        <f>IF(A218="","",SUM($K$31:K218))</f>
        <v/>
      </c>
      <c r="N218" s="71"/>
    </row>
    <row r="219" spans="1:14">
      <c r="A219" s="65" t="str">
        <f t="shared" si="20"/>
        <v/>
      </c>
      <c r="B219" s="66" t="str">
        <f t="shared" si="21"/>
        <v/>
      </c>
      <c r="C219" s="67" t="str">
        <f t="shared" si="22"/>
        <v/>
      </c>
      <c r="D219" s="68" t="str">
        <f t="shared" si="23"/>
        <v/>
      </c>
      <c r="E219" s="68" t="str">
        <f t="shared" si="24"/>
        <v/>
      </c>
      <c r="F219" s="68" t="str">
        <f t="shared" si="25"/>
        <v/>
      </c>
      <c r="G219" s="69"/>
      <c r="H219" s="68" t="str">
        <f t="shared" si="26"/>
        <v/>
      </c>
      <c r="I219" s="68" t="str">
        <f t="shared" si="27"/>
        <v/>
      </c>
      <c r="J219" s="70" t="str">
        <f t="shared" si="28"/>
        <v/>
      </c>
      <c r="K219" s="68" t="str">
        <f t="shared" si="29"/>
        <v/>
      </c>
      <c r="L219" s="68" t="str">
        <f>IF(A219="","",SUM($K$31:K219))</f>
        <v/>
      </c>
      <c r="N219" s="71"/>
    </row>
    <row r="220" spans="1:14">
      <c r="A220" s="65" t="str">
        <f t="shared" si="20"/>
        <v/>
      </c>
      <c r="B220" s="66" t="str">
        <f t="shared" si="21"/>
        <v/>
      </c>
      <c r="C220" s="67" t="str">
        <f t="shared" si="22"/>
        <v/>
      </c>
      <c r="D220" s="68" t="str">
        <f t="shared" si="23"/>
        <v/>
      </c>
      <c r="E220" s="68" t="str">
        <f t="shared" si="24"/>
        <v/>
      </c>
      <c r="F220" s="68" t="str">
        <f t="shared" si="25"/>
        <v/>
      </c>
      <c r="G220" s="69"/>
      <c r="H220" s="68" t="str">
        <f t="shared" si="26"/>
        <v/>
      </c>
      <c r="I220" s="68" t="str">
        <f t="shared" si="27"/>
        <v/>
      </c>
      <c r="J220" s="70" t="str">
        <f t="shared" si="28"/>
        <v/>
      </c>
      <c r="K220" s="68" t="str">
        <f t="shared" si="29"/>
        <v/>
      </c>
      <c r="L220" s="68" t="str">
        <f>IF(A220="","",SUM($K$31:K220))</f>
        <v/>
      </c>
      <c r="N220" s="71"/>
    </row>
    <row r="221" spans="1:14">
      <c r="A221" s="65" t="str">
        <f t="shared" si="20"/>
        <v/>
      </c>
      <c r="B221" s="66" t="str">
        <f t="shared" si="21"/>
        <v/>
      </c>
      <c r="C221" s="67" t="str">
        <f t="shared" si="22"/>
        <v/>
      </c>
      <c r="D221" s="68" t="str">
        <f t="shared" si="23"/>
        <v/>
      </c>
      <c r="E221" s="68" t="str">
        <f t="shared" si="24"/>
        <v/>
      </c>
      <c r="F221" s="68" t="str">
        <f t="shared" si="25"/>
        <v/>
      </c>
      <c r="G221" s="69"/>
      <c r="H221" s="68" t="str">
        <f t="shared" si="26"/>
        <v/>
      </c>
      <c r="I221" s="68" t="str">
        <f t="shared" si="27"/>
        <v/>
      </c>
      <c r="J221" s="70" t="str">
        <f t="shared" si="28"/>
        <v/>
      </c>
      <c r="K221" s="68" t="str">
        <f t="shared" si="29"/>
        <v/>
      </c>
      <c r="L221" s="68" t="str">
        <f>IF(A221="","",SUM($K$31:K221))</f>
        <v/>
      </c>
      <c r="N221" s="71"/>
    </row>
    <row r="222" spans="1:14">
      <c r="A222" s="65" t="str">
        <f t="shared" si="20"/>
        <v/>
      </c>
      <c r="B222" s="66" t="str">
        <f t="shared" si="21"/>
        <v/>
      </c>
      <c r="C222" s="67" t="str">
        <f t="shared" si="22"/>
        <v/>
      </c>
      <c r="D222" s="68" t="str">
        <f t="shared" si="23"/>
        <v/>
      </c>
      <c r="E222" s="68" t="str">
        <f t="shared" si="24"/>
        <v/>
      </c>
      <c r="F222" s="68" t="str">
        <f t="shared" si="25"/>
        <v/>
      </c>
      <c r="G222" s="69"/>
      <c r="H222" s="68" t="str">
        <f t="shared" si="26"/>
        <v/>
      </c>
      <c r="I222" s="68" t="str">
        <f t="shared" si="27"/>
        <v/>
      </c>
      <c r="J222" s="70" t="str">
        <f t="shared" si="28"/>
        <v/>
      </c>
      <c r="K222" s="68" t="str">
        <f t="shared" si="29"/>
        <v/>
      </c>
      <c r="L222" s="68" t="str">
        <f>IF(A222="","",SUM($K$31:K222))</f>
        <v/>
      </c>
      <c r="N222" s="71"/>
    </row>
    <row r="223" spans="1:14">
      <c r="A223" s="65" t="str">
        <f t="shared" ref="A223:A286" si="30">IF(I222="","",IF(OR(A222&gt;=nper,ROUND(I222,2)&lt;=0),"",A222+1))</f>
        <v/>
      </c>
      <c r="B223" s="66" t="str">
        <f t="shared" ref="B223:B286" si="31">IF(A223="","",IF(OR(periods_per_year=26,periods_per_year=52),IF(periods_per_year=26,IF(A223=1,fpdate,B222+14),IF(periods_per_year=52,IF(A223=1,fpdate,B222+7),"n/a")),IF(periods_per_year=24,DATE(YEAR(fpdate),MONTH(fpdate)+(A223-1)/2+IF(AND(DAY(fpdate)&gt;=15,MOD(A223,2)=0),1,0),IF(MOD(A223,2)=0,IF(DAY(fpdate)&gt;=15,DAY(fpdate)-14,DAY(fpdate)+14),DAY(fpdate))),IF(DAY(DATE(YEAR(fpdate),MONTH(fpdate)+A223-1,DAY(fpdate)))&lt;&gt;DAY(fpdate),DATE(YEAR(fpdate),MONTH(fpdate)+A223,0),DATE(YEAR(fpdate),MONTH(fpdate)+A223-1,DAY(fpdate))))))</f>
        <v/>
      </c>
      <c r="C223" s="67" t="str">
        <f t="shared" ref="C223:C286" si="32">IF(A223="","",IF(variable,IF(A223&lt;$L$6*periods_per_year,start_rate,IF($L$10&gt;=0,MIN($L$7,start_rate+$L$10*ROUNDUP((A223-$L$6*periods_per_year)/$L$9,0)),MAX($L$8,start_rate+$L$10*ROUNDUP((A223-$L$6*periods_per_year)/$L$9,0)))),start_rate))</f>
        <v/>
      </c>
      <c r="D223" s="68" t="str">
        <f t="shared" ref="D223:D286" si="33">IF(A223="","",ROUND((((1+C223/CP)^(CP/periods_per_year))-1)*I222,2))</f>
        <v/>
      </c>
      <c r="E223" s="68" t="str">
        <f t="shared" ref="E223:E286" si="34">IF(A223="","",IF(A223=nper,I222+D223,MIN(I222+D223,IF(C223=C222,E222,IF($D$10="Acc Bi-Weekly",ROUND((-PMT(((1+C223/CP)^(CP/12))-1,(nper-A223+1)*12/26,I222))/2,2),IF($D$10="Acc Weekly",ROUND((-PMT(((1+C223/CP)^(CP/12))-1,(nper-A223+1)*12/52,I222))/4,2),ROUND(-PMT(((1+C223/CP)^(CP/periods_per_year))-1,nper-A223+1,I222),2)))))))</f>
        <v/>
      </c>
      <c r="F223" s="68" t="str">
        <f t="shared" ref="F223:F286" si="35">IF(A223="","",IF(I222&lt;=E223,0,IF(IF(MOD(A223,int)=0,$D$14,0)+E223&gt;=I222+D223,I222+D223-E223,IF(MOD(A223,int)=0,$D$14,0)+IF(IF(MOD(A223,int)=0,$D$14,0)+IF(MOD(A223-$D$17,periods_per_year)=0,$D$16,0)+E223&lt;I222+D223,IF(MOD(A223-$D$17,periods_per_year)=0,$D$16,0),I222+D223-IF(MOD(A223,int)=0,$D$14,0)-E223))))</f>
        <v/>
      </c>
      <c r="G223" s="69"/>
      <c r="H223" s="68" t="str">
        <f t="shared" ref="H223:H286" si="36">IF(A223="","",E223-D223+G223+IF(F223="",0,F223))</f>
        <v/>
      </c>
      <c r="I223" s="68" t="str">
        <f t="shared" ref="I223:I286" si="37">IF(A223="","",I222-H223)</f>
        <v/>
      </c>
      <c r="J223" s="70" t="str">
        <f t="shared" ref="J223:J286" si="38">IF(A223="","",IF(MOD(A223,periods_per_year)=0,A223/periods_per_year,""))</f>
        <v/>
      </c>
      <c r="K223" s="68" t="str">
        <f t="shared" ref="K223:K286" si="39">IF(A223="","",$L$22*D223)</f>
        <v/>
      </c>
      <c r="L223" s="68" t="str">
        <f>IF(A223="","",SUM($K$31:K223))</f>
        <v/>
      </c>
      <c r="N223" s="71"/>
    </row>
    <row r="224" spans="1:14">
      <c r="A224" s="65" t="str">
        <f t="shared" si="30"/>
        <v/>
      </c>
      <c r="B224" s="66" t="str">
        <f t="shared" si="31"/>
        <v/>
      </c>
      <c r="C224" s="67" t="str">
        <f t="shared" si="32"/>
        <v/>
      </c>
      <c r="D224" s="68" t="str">
        <f t="shared" si="33"/>
        <v/>
      </c>
      <c r="E224" s="68" t="str">
        <f t="shared" si="34"/>
        <v/>
      </c>
      <c r="F224" s="68" t="str">
        <f t="shared" si="35"/>
        <v/>
      </c>
      <c r="G224" s="69"/>
      <c r="H224" s="68" t="str">
        <f t="shared" si="36"/>
        <v/>
      </c>
      <c r="I224" s="68" t="str">
        <f t="shared" si="37"/>
        <v/>
      </c>
      <c r="J224" s="70" t="str">
        <f t="shared" si="38"/>
        <v/>
      </c>
      <c r="K224" s="68" t="str">
        <f t="shared" si="39"/>
        <v/>
      </c>
      <c r="L224" s="68" t="str">
        <f>IF(A224="","",SUM($K$31:K224))</f>
        <v/>
      </c>
      <c r="N224" s="71"/>
    </row>
    <row r="225" spans="1:14">
      <c r="A225" s="65" t="str">
        <f t="shared" si="30"/>
        <v/>
      </c>
      <c r="B225" s="66" t="str">
        <f t="shared" si="31"/>
        <v/>
      </c>
      <c r="C225" s="67" t="str">
        <f t="shared" si="32"/>
        <v/>
      </c>
      <c r="D225" s="68" t="str">
        <f t="shared" si="33"/>
        <v/>
      </c>
      <c r="E225" s="68" t="str">
        <f t="shared" si="34"/>
        <v/>
      </c>
      <c r="F225" s="68" t="str">
        <f t="shared" si="35"/>
        <v/>
      </c>
      <c r="G225" s="69"/>
      <c r="H225" s="68" t="str">
        <f t="shared" si="36"/>
        <v/>
      </c>
      <c r="I225" s="68" t="str">
        <f t="shared" si="37"/>
        <v/>
      </c>
      <c r="J225" s="70" t="str">
        <f t="shared" si="38"/>
        <v/>
      </c>
      <c r="K225" s="68" t="str">
        <f t="shared" si="39"/>
        <v/>
      </c>
      <c r="L225" s="68" t="str">
        <f>IF(A225="","",SUM($K$31:K225))</f>
        <v/>
      </c>
      <c r="N225" s="71"/>
    </row>
    <row r="226" spans="1:14">
      <c r="A226" s="65" t="str">
        <f t="shared" si="30"/>
        <v/>
      </c>
      <c r="B226" s="66" t="str">
        <f t="shared" si="31"/>
        <v/>
      </c>
      <c r="C226" s="67" t="str">
        <f t="shared" si="32"/>
        <v/>
      </c>
      <c r="D226" s="68" t="str">
        <f t="shared" si="33"/>
        <v/>
      </c>
      <c r="E226" s="68" t="str">
        <f t="shared" si="34"/>
        <v/>
      </c>
      <c r="F226" s="68" t="str">
        <f t="shared" si="35"/>
        <v/>
      </c>
      <c r="G226" s="69"/>
      <c r="H226" s="68" t="str">
        <f t="shared" si="36"/>
        <v/>
      </c>
      <c r="I226" s="68" t="str">
        <f t="shared" si="37"/>
        <v/>
      </c>
      <c r="J226" s="70" t="str">
        <f t="shared" si="38"/>
        <v/>
      </c>
      <c r="K226" s="68" t="str">
        <f t="shared" si="39"/>
        <v/>
      </c>
      <c r="L226" s="68" t="str">
        <f>IF(A226="","",SUM($K$31:K226))</f>
        <v/>
      </c>
      <c r="N226" s="71"/>
    </row>
    <row r="227" spans="1:14">
      <c r="A227" s="65" t="str">
        <f t="shared" si="30"/>
        <v/>
      </c>
      <c r="B227" s="66" t="str">
        <f t="shared" si="31"/>
        <v/>
      </c>
      <c r="C227" s="67" t="str">
        <f t="shared" si="32"/>
        <v/>
      </c>
      <c r="D227" s="68" t="str">
        <f t="shared" si="33"/>
        <v/>
      </c>
      <c r="E227" s="68" t="str">
        <f t="shared" si="34"/>
        <v/>
      </c>
      <c r="F227" s="68" t="str">
        <f t="shared" si="35"/>
        <v/>
      </c>
      <c r="G227" s="69"/>
      <c r="H227" s="68" t="str">
        <f t="shared" si="36"/>
        <v/>
      </c>
      <c r="I227" s="68" t="str">
        <f t="shared" si="37"/>
        <v/>
      </c>
      <c r="J227" s="70" t="str">
        <f t="shared" si="38"/>
        <v/>
      </c>
      <c r="K227" s="68" t="str">
        <f t="shared" si="39"/>
        <v/>
      </c>
      <c r="L227" s="68" t="str">
        <f>IF(A227="","",SUM($K$31:K227))</f>
        <v/>
      </c>
      <c r="N227" s="71"/>
    </row>
    <row r="228" spans="1:14">
      <c r="A228" s="65" t="str">
        <f t="shared" si="30"/>
        <v/>
      </c>
      <c r="B228" s="66" t="str">
        <f t="shared" si="31"/>
        <v/>
      </c>
      <c r="C228" s="67" t="str">
        <f t="shared" si="32"/>
        <v/>
      </c>
      <c r="D228" s="68" t="str">
        <f t="shared" si="33"/>
        <v/>
      </c>
      <c r="E228" s="68" t="str">
        <f t="shared" si="34"/>
        <v/>
      </c>
      <c r="F228" s="68" t="str">
        <f t="shared" si="35"/>
        <v/>
      </c>
      <c r="G228" s="69"/>
      <c r="H228" s="68" t="str">
        <f t="shared" si="36"/>
        <v/>
      </c>
      <c r="I228" s="68" t="str">
        <f t="shared" si="37"/>
        <v/>
      </c>
      <c r="J228" s="70" t="str">
        <f t="shared" si="38"/>
        <v/>
      </c>
      <c r="K228" s="68" t="str">
        <f t="shared" si="39"/>
        <v/>
      </c>
      <c r="L228" s="68" t="str">
        <f>IF(A228="","",SUM($K$31:K228))</f>
        <v/>
      </c>
      <c r="N228" s="71"/>
    </row>
    <row r="229" spans="1:14">
      <c r="A229" s="65" t="str">
        <f t="shared" si="30"/>
        <v/>
      </c>
      <c r="B229" s="66" t="str">
        <f t="shared" si="31"/>
        <v/>
      </c>
      <c r="C229" s="67" t="str">
        <f t="shared" si="32"/>
        <v/>
      </c>
      <c r="D229" s="68" t="str">
        <f t="shared" si="33"/>
        <v/>
      </c>
      <c r="E229" s="68" t="str">
        <f t="shared" si="34"/>
        <v/>
      </c>
      <c r="F229" s="68" t="str">
        <f t="shared" si="35"/>
        <v/>
      </c>
      <c r="G229" s="69"/>
      <c r="H229" s="68" t="str">
        <f t="shared" si="36"/>
        <v/>
      </c>
      <c r="I229" s="68" t="str">
        <f t="shared" si="37"/>
        <v/>
      </c>
      <c r="J229" s="70" t="str">
        <f t="shared" si="38"/>
        <v/>
      </c>
      <c r="K229" s="68" t="str">
        <f t="shared" si="39"/>
        <v/>
      </c>
      <c r="L229" s="68" t="str">
        <f>IF(A229="","",SUM($K$31:K229))</f>
        <v/>
      </c>
      <c r="N229" s="71"/>
    </row>
    <row r="230" spans="1:14">
      <c r="A230" s="65" t="str">
        <f t="shared" si="30"/>
        <v/>
      </c>
      <c r="B230" s="66" t="str">
        <f t="shared" si="31"/>
        <v/>
      </c>
      <c r="C230" s="67" t="str">
        <f t="shared" si="32"/>
        <v/>
      </c>
      <c r="D230" s="68" t="str">
        <f t="shared" si="33"/>
        <v/>
      </c>
      <c r="E230" s="68" t="str">
        <f t="shared" si="34"/>
        <v/>
      </c>
      <c r="F230" s="68" t="str">
        <f t="shared" si="35"/>
        <v/>
      </c>
      <c r="G230" s="69"/>
      <c r="H230" s="68" t="str">
        <f t="shared" si="36"/>
        <v/>
      </c>
      <c r="I230" s="68" t="str">
        <f t="shared" si="37"/>
        <v/>
      </c>
      <c r="J230" s="70" t="str">
        <f t="shared" si="38"/>
        <v/>
      </c>
      <c r="K230" s="68" t="str">
        <f t="shared" si="39"/>
        <v/>
      </c>
      <c r="L230" s="68" t="str">
        <f>IF(A230="","",SUM($K$31:K230))</f>
        <v/>
      </c>
      <c r="N230" s="71"/>
    </row>
    <row r="231" spans="1:14">
      <c r="A231" s="65" t="str">
        <f t="shared" si="30"/>
        <v/>
      </c>
      <c r="B231" s="66" t="str">
        <f t="shared" si="31"/>
        <v/>
      </c>
      <c r="C231" s="67" t="str">
        <f t="shared" si="32"/>
        <v/>
      </c>
      <c r="D231" s="68" t="str">
        <f t="shared" si="33"/>
        <v/>
      </c>
      <c r="E231" s="68" t="str">
        <f t="shared" si="34"/>
        <v/>
      </c>
      <c r="F231" s="68" t="str">
        <f t="shared" si="35"/>
        <v/>
      </c>
      <c r="G231" s="69"/>
      <c r="H231" s="68" t="str">
        <f t="shared" si="36"/>
        <v/>
      </c>
      <c r="I231" s="68" t="str">
        <f t="shared" si="37"/>
        <v/>
      </c>
      <c r="J231" s="70" t="str">
        <f t="shared" si="38"/>
        <v/>
      </c>
      <c r="K231" s="68" t="str">
        <f t="shared" si="39"/>
        <v/>
      </c>
      <c r="L231" s="68" t="str">
        <f>IF(A231="","",SUM($K$31:K231))</f>
        <v/>
      </c>
      <c r="N231" s="71"/>
    </row>
    <row r="232" spans="1:14">
      <c r="A232" s="65" t="str">
        <f t="shared" si="30"/>
        <v/>
      </c>
      <c r="B232" s="66" t="str">
        <f t="shared" si="31"/>
        <v/>
      </c>
      <c r="C232" s="67" t="str">
        <f t="shared" si="32"/>
        <v/>
      </c>
      <c r="D232" s="68" t="str">
        <f t="shared" si="33"/>
        <v/>
      </c>
      <c r="E232" s="68" t="str">
        <f t="shared" si="34"/>
        <v/>
      </c>
      <c r="F232" s="68" t="str">
        <f t="shared" si="35"/>
        <v/>
      </c>
      <c r="G232" s="69"/>
      <c r="H232" s="68" t="str">
        <f t="shared" si="36"/>
        <v/>
      </c>
      <c r="I232" s="68" t="str">
        <f t="shared" si="37"/>
        <v/>
      </c>
      <c r="J232" s="70" t="str">
        <f t="shared" si="38"/>
        <v/>
      </c>
      <c r="K232" s="68" t="str">
        <f t="shared" si="39"/>
        <v/>
      </c>
      <c r="L232" s="68" t="str">
        <f>IF(A232="","",SUM($K$31:K232))</f>
        <v/>
      </c>
      <c r="N232" s="71"/>
    </row>
    <row r="233" spans="1:14">
      <c r="A233" s="65" t="str">
        <f t="shared" si="30"/>
        <v/>
      </c>
      <c r="B233" s="66" t="str">
        <f t="shared" si="31"/>
        <v/>
      </c>
      <c r="C233" s="67" t="str">
        <f t="shared" si="32"/>
        <v/>
      </c>
      <c r="D233" s="68" t="str">
        <f t="shared" si="33"/>
        <v/>
      </c>
      <c r="E233" s="68" t="str">
        <f t="shared" si="34"/>
        <v/>
      </c>
      <c r="F233" s="68" t="str">
        <f t="shared" si="35"/>
        <v/>
      </c>
      <c r="G233" s="69"/>
      <c r="H233" s="68" t="str">
        <f t="shared" si="36"/>
        <v/>
      </c>
      <c r="I233" s="68" t="str">
        <f t="shared" si="37"/>
        <v/>
      </c>
      <c r="J233" s="70" t="str">
        <f t="shared" si="38"/>
        <v/>
      </c>
      <c r="K233" s="68" t="str">
        <f t="shared" si="39"/>
        <v/>
      </c>
      <c r="L233" s="68" t="str">
        <f>IF(A233="","",SUM($K$31:K233))</f>
        <v/>
      </c>
      <c r="N233" s="71"/>
    </row>
    <row r="234" spans="1:14">
      <c r="A234" s="65" t="str">
        <f t="shared" si="30"/>
        <v/>
      </c>
      <c r="B234" s="66" t="str">
        <f t="shared" si="31"/>
        <v/>
      </c>
      <c r="C234" s="67" t="str">
        <f t="shared" si="32"/>
        <v/>
      </c>
      <c r="D234" s="68" t="str">
        <f t="shared" si="33"/>
        <v/>
      </c>
      <c r="E234" s="68" t="str">
        <f t="shared" si="34"/>
        <v/>
      </c>
      <c r="F234" s="68" t="str">
        <f t="shared" si="35"/>
        <v/>
      </c>
      <c r="G234" s="69"/>
      <c r="H234" s="68" t="str">
        <f t="shared" si="36"/>
        <v/>
      </c>
      <c r="I234" s="68" t="str">
        <f t="shared" si="37"/>
        <v/>
      </c>
      <c r="J234" s="70" t="str">
        <f t="shared" si="38"/>
        <v/>
      </c>
      <c r="K234" s="68" t="str">
        <f t="shared" si="39"/>
        <v/>
      </c>
      <c r="L234" s="68" t="str">
        <f>IF(A234="","",SUM($K$31:K234))</f>
        <v/>
      </c>
      <c r="N234" s="71"/>
    </row>
    <row r="235" spans="1:14">
      <c r="A235" s="65" t="str">
        <f t="shared" si="30"/>
        <v/>
      </c>
      <c r="B235" s="66" t="str">
        <f t="shared" si="31"/>
        <v/>
      </c>
      <c r="C235" s="67" t="str">
        <f t="shared" si="32"/>
        <v/>
      </c>
      <c r="D235" s="68" t="str">
        <f t="shared" si="33"/>
        <v/>
      </c>
      <c r="E235" s="68" t="str">
        <f t="shared" si="34"/>
        <v/>
      </c>
      <c r="F235" s="68" t="str">
        <f t="shared" si="35"/>
        <v/>
      </c>
      <c r="G235" s="69"/>
      <c r="H235" s="68" t="str">
        <f t="shared" si="36"/>
        <v/>
      </c>
      <c r="I235" s="68" t="str">
        <f t="shared" si="37"/>
        <v/>
      </c>
      <c r="J235" s="70" t="str">
        <f t="shared" si="38"/>
        <v/>
      </c>
      <c r="K235" s="68" t="str">
        <f t="shared" si="39"/>
        <v/>
      </c>
      <c r="L235" s="68" t="str">
        <f>IF(A235="","",SUM($K$31:K235))</f>
        <v/>
      </c>
      <c r="N235" s="71"/>
    </row>
    <row r="236" spans="1:14">
      <c r="A236" s="65" t="str">
        <f t="shared" si="30"/>
        <v/>
      </c>
      <c r="B236" s="66" t="str">
        <f t="shared" si="31"/>
        <v/>
      </c>
      <c r="C236" s="67" t="str">
        <f t="shared" si="32"/>
        <v/>
      </c>
      <c r="D236" s="68" t="str">
        <f t="shared" si="33"/>
        <v/>
      </c>
      <c r="E236" s="68" t="str">
        <f t="shared" si="34"/>
        <v/>
      </c>
      <c r="F236" s="68" t="str">
        <f t="shared" si="35"/>
        <v/>
      </c>
      <c r="G236" s="69"/>
      <c r="H236" s="68" t="str">
        <f t="shared" si="36"/>
        <v/>
      </c>
      <c r="I236" s="68" t="str">
        <f t="shared" si="37"/>
        <v/>
      </c>
      <c r="J236" s="70" t="str">
        <f t="shared" si="38"/>
        <v/>
      </c>
      <c r="K236" s="68" t="str">
        <f t="shared" si="39"/>
        <v/>
      </c>
      <c r="L236" s="68" t="str">
        <f>IF(A236="","",SUM($K$31:K236))</f>
        <v/>
      </c>
      <c r="N236" s="71"/>
    </row>
    <row r="237" spans="1:14">
      <c r="A237" s="65" t="str">
        <f t="shared" si="30"/>
        <v/>
      </c>
      <c r="B237" s="66" t="str">
        <f t="shared" si="31"/>
        <v/>
      </c>
      <c r="C237" s="67" t="str">
        <f t="shared" si="32"/>
        <v/>
      </c>
      <c r="D237" s="68" t="str">
        <f t="shared" si="33"/>
        <v/>
      </c>
      <c r="E237" s="68" t="str">
        <f t="shared" si="34"/>
        <v/>
      </c>
      <c r="F237" s="68" t="str">
        <f t="shared" si="35"/>
        <v/>
      </c>
      <c r="G237" s="69"/>
      <c r="H237" s="68" t="str">
        <f t="shared" si="36"/>
        <v/>
      </c>
      <c r="I237" s="68" t="str">
        <f t="shared" si="37"/>
        <v/>
      </c>
      <c r="J237" s="70" t="str">
        <f t="shared" si="38"/>
        <v/>
      </c>
      <c r="K237" s="68" t="str">
        <f t="shared" si="39"/>
        <v/>
      </c>
      <c r="L237" s="68" t="str">
        <f>IF(A237="","",SUM($K$31:K237))</f>
        <v/>
      </c>
      <c r="N237" s="71"/>
    </row>
    <row r="238" spans="1:14">
      <c r="A238" s="65" t="str">
        <f t="shared" si="30"/>
        <v/>
      </c>
      <c r="B238" s="66" t="str">
        <f t="shared" si="31"/>
        <v/>
      </c>
      <c r="C238" s="67" t="str">
        <f t="shared" si="32"/>
        <v/>
      </c>
      <c r="D238" s="68" t="str">
        <f t="shared" si="33"/>
        <v/>
      </c>
      <c r="E238" s="68" t="str">
        <f t="shared" si="34"/>
        <v/>
      </c>
      <c r="F238" s="68" t="str">
        <f t="shared" si="35"/>
        <v/>
      </c>
      <c r="G238" s="69"/>
      <c r="H238" s="68" t="str">
        <f t="shared" si="36"/>
        <v/>
      </c>
      <c r="I238" s="68" t="str">
        <f t="shared" si="37"/>
        <v/>
      </c>
      <c r="J238" s="70" t="str">
        <f t="shared" si="38"/>
        <v/>
      </c>
      <c r="K238" s="68" t="str">
        <f t="shared" si="39"/>
        <v/>
      </c>
      <c r="L238" s="68" t="str">
        <f>IF(A238="","",SUM($K$31:K238))</f>
        <v/>
      </c>
      <c r="N238" s="71"/>
    </row>
    <row r="239" spans="1:14">
      <c r="A239" s="65" t="str">
        <f t="shared" si="30"/>
        <v/>
      </c>
      <c r="B239" s="66" t="str">
        <f t="shared" si="31"/>
        <v/>
      </c>
      <c r="C239" s="67" t="str">
        <f t="shared" si="32"/>
        <v/>
      </c>
      <c r="D239" s="68" t="str">
        <f t="shared" si="33"/>
        <v/>
      </c>
      <c r="E239" s="68" t="str">
        <f t="shared" si="34"/>
        <v/>
      </c>
      <c r="F239" s="68" t="str">
        <f t="shared" si="35"/>
        <v/>
      </c>
      <c r="G239" s="69"/>
      <c r="H239" s="68" t="str">
        <f t="shared" si="36"/>
        <v/>
      </c>
      <c r="I239" s="68" t="str">
        <f t="shared" si="37"/>
        <v/>
      </c>
      <c r="J239" s="70" t="str">
        <f t="shared" si="38"/>
        <v/>
      </c>
      <c r="K239" s="68" t="str">
        <f t="shared" si="39"/>
        <v/>
      </c>
      <c r="L239" s="68" t="str">
        <f>IF(A239="","",SUM($K$31:K239))</f>
        <v/>
      </c>
      <c r="N239" s="71"/>
    </row>
    <row r="240" spans="1:14">
      <c r="A240" s="65" t="str">
        <f t="shared" si="30"/>
        <v/>
      </c>
      <c r="B240" s="66" t="str">
        <f t="shared" si="31"/>
        <v/>
      </c>
      <c r="C240" s="67" t="str">
        <f t="shared" si="32"/>
        <v/>
      </c>
      <c r="D240" s="68" t="str">
        <f t="shared" si="33"/>
        <v/>
      </c>
      <c r="E240" s="68" t="str">
        <f t="shared" si="34"/>
        <v/>
      </c>
      <c r="F240" s="68" t="str">
        <f t="shared" si="35"/>
        <v/>
      </c>
      <c r="G240" s="69"/>
      <c r="H240" s="68" t="str">
        <f t="shared" si="36"/>
        <v/>
      </c>
      <c r="I240" s="68" t="str">
        <f t="shared" si="37"/>
        <v/>
      </c>
      <c r="J240" s="70" t="str">
        <f t="shared" si="38"/>
        <v/>
      </c>
      <c r="K240" s="68" t="str">
        <f t="shared" si="39"/>
        <v/>
      </c>
      <c r="L240" s="68" t="str">
        <f>IF(A240="","",SUM($K$31:K240))</f>
        <v/>
      </c>
      <c r="N240" s="71"/>
    </row>
    <row r="241" spans="1:14">
      <c r="A241" s="65" t="str">
        <f t="shared" si="30"/>
        <v/>
      </c>
      <c r="B241" s="66" t="str">
        <f t="shared" si="31"/>
        <v/>
      </c>
      <c r="C241" s="67" t="str">
        <f t="shared" si="32"/>
        <v/>
      </c>
      <c r="D241" s="68" t="str">
        <f t="shared" si="33"/>
        <v/>
      </c>
      <c r="E241" s="68" t="str">
        <f t="shared" si="34"/>
        <v/>
      </c>
      <c r="F241" s="68" t="str">
        <f t="shared" si="35"/>
        <v/>
      </c>
      <c r="G241" s="69"/>
      <c r="H241" s="68" t="str">
        <f t="shared" si="36"/>
        <v/>
      </c>
      <c r="I241" s="68" t="str">
        <f t="shared" si="37"/>
        <v/>
      </c>
      <c r="J241" s="70" t="str">
        <f t="shared" si="38"/>
        <v/>
      </c>
      <c r="K241" s="68" t="str">
        <f t="shared" si="39"/>
        <v/>
      </c>
      <c r="L241" s="68" t="str">
        <f>IF(A241="","",SUM($K$31:K241))</f>
        <v/>
      </c>
      <c r="N241" s="71"/>
    </row>
    <row r="242" spans="1:14">
      <c r="A242" s="65" t="str">
        <f t="shared" si="30"/>
        <v/>
      </c>
      <c r="B242" s="66" t="str">
        <f t="shared" si="31"/>
        <v/>
      </c>
      <c r="C242" s="67" t="str">
        <f t="shared" si="32"/>
        <v/>
      </c>
      <c r="D242" s="68" t="str">
        <f t="shared" si="33"/>
        <v/>
      </c>
      <c r="E242" s="68" t="str">
        <f t="shared" si="34"/>
        <v/>
      </c>
      <c r="F242" s="68" t="str">
        <f t="shared" si="35"/>
        <v/>
      </c>
      <c r="G242" s="69"/>
      <c r="H242" s="68" t="str">
        <f t="shared" si="36"/>
        <v/>
      </c>
      <c r="I242" s="68" t="str">
        <f t="shared" si="37"/>
        <v/>
      </c>
      <c r="J242" s="70" t="str">
        <f t="shared" si="38"/>
        <v/>
      </c>
      <c r="K242" s="68" t="str">
        <f t="shared" si="39"/>
        <v/>
      </c>
      <c r="L242" s="68" t="str">
        <f>IF(A242="","",SUM($K$31:K242))</f>
        <v/>
      </c>
      <c r="N242" s="71"/>
    </row>
    <row r="243" spans="1:14">
      <c r="A243" s="65" t="str">
        <f t="shared" si="30"/>
        <v/>
      </c>
      <c r="B243" s="66" t="str">
        <f t="shared" si="31"/>
        <v/>
      </c>
      <c r="C243" s="67" t="str">
        <f t="shared" si="32"/>
        <v/>
      </c>
      <c r="D243" s="68" t="str">
        <f t="shared" si="33"/>
        <v/>
      </c>
      <c r="E243" s="68" t="str">
        <f t="shared" si="34"/>
        <v/>
      </c>
      <c r="F243" s="68" t="str">
        <f t="shared" si="35"/>
        <v/>
      </c>
      <c r="G243" s="69"/>
      <c r="H243" s="68" t="str">
        <f t="shared" si="36"/>
        <v/>
      </c>
      <c r="I243" s="68" t="str">
        <f t="shared" si="37"/>
        <v/>
      </c>
      <c r="J243" s="70" t="str">
        <f t="shared" si="38"/>
        <v/>
      </c>
      <c r="K243" s="68" t="str">
        <f t="shared" si="39"/>
        <v/>
      </c>
      <c r="L243" s="68" t="str">
        <f>IF(A243="","",SUM($K$31:K243))</f>
        <v/>
      </c>
      <c r="N243" s="71"/>
    </row>
    <row r="244" spans="1:14">
      <c r="A244" s="65" t="str">
        <f t="shared" si="30"/>
        <v/>
      </c>
      <c r="B244" s="66" t="str">
        <f t="shared" si="31"/>
        <v/>
      </c>
      <c r="C244" s="67" t="str">
        <f t="shared" si="32"/>
        <v/>
      </c>
      <c r="D244" s="68" t="str">
        <f t="shared" si="33"/>
        <v/>
      </c>
      <c r="E244" s="68" t="str">
        <f t="shared" si="34"/>
        <v/>
      </c>
      <c r="F244" s="68" t="str">
        <f t="shared" si="35"/>
        <v/>
      </c>
      <c r="G244" s="69"/>
      <c r="H244" s="68" t="str">
        <f t="shared" si="36"/>
        <v/>
      </c>
      <c r="I244" s="68" t="str">
        <f t="shared" si="37"/>
        <v/>
      </c>
      <c r="J244" s="70" t="str">
        <f t="shared" si="38"/>
        <v/>
      </c>
      <c r="K244" s="68" t="str">
        <f t="shared" si="39"/>
        <v/>
      </c>
      <c r="L244" s="68" t="str">
        <f>IF(A244="","",SUM($K$31:K244))</f>
        <v/>
      </c>
      <c r="N244" s="71"/>
    </row>
    <row r="245" spans="1:14">
      <c r="A245" s="65" t="str">
        <f t="shared" si="30"/>
        <v/>
      </c>
      <c r="B245" s="66" t="str">
        <f t="shared" si="31"/>
        <v/>
      </c>
      <c r="C245" s="67" t="str">
        <f t="shared" si="32"/>
        <v/>
      </c>
      <c r="D245" s="68" t="str">
        <f t="shared" si="33"/>
        <v/>
      </c>
      <c r="E245" s="68" t="str">
        <f t="shared" si="34"/>
        <v/>
      </c>
      <c r="F245" s="68" t="str">
        <f t="shared" si="35"/>
        <v/>
      </c>
      <c r="G245" s="69"/>
      <c r="H245" s="68" t="str">
        <f t="shared" si="36"/>
        <v/>
      </c>
      <c r="I245" s="68" t="str">
        <f t="shared" si="37"/>
        <v/>
      </c>
      <c r="J245" s="70" t="str">
        <f t="shared" si="38"/>
        <v/>
      </c>
      <c r="K245" s="68" t="str">
        <f t="shared" si="39"/>
        <v/>
      </c>
      <c r="L245" s="68" t="str">
        <f>IF(A245="","",SUM($K$31:K245))</f>
        <v/>
      </c>
      <c r="N245" s="71"/>
    </row>
    <row r="246" spans="1:14">
      <c r="A246" s="65" t="str">
        <f t="shared" si="30"/>
        <v/>
      </c>
      <c r="B246" s="66" t="str">
        <f t="shared" si="31"/>
        <v/>
      </c>
      <c r="C246" s="67" t="str">
        <f t="shared" si="32"/>
        <v/>
      </c>
      <c r="D246" s="68" t="str">
        <f t="shared" si="33"/>
        <v/>
      </c>
      <c r="E246" s="68" t="str">
        <f t="shared" si="34"/>
        <v/>
      </c>
      <c r="F246" s="68" t="str">
        <f t="shared" si="35"/>
        <v/>
      </c>
      <c r="G246" s="69"/>
      <c r="H246" s="68" t="str">
        <f t="shared" si="36"/>
        <v/>
      </c>
      <c r="I246" s="68" t="str">
        <f t="shared" si="37"/>
        <v/>
      </c>
      <c r="J246" s="70" t="str">
        <f t="shared" si="38"/>
        <v/>
      </c>
      <c r="K246" s="68" t="str">
        <f t="shared" si="39"/>
        <v/>
      </c>
      <c r="L246" s="68" t="str">
        <f>IF(A246="","",SUM($K$31:K246))</f>
        <v/>
      </c>
      <c r="N246" s="71"/>
    </row>
    <row r="247" spans="1:14">
      <c r="A247" s="65" t="str">
        <f t="shared" si="30"/>
        <v/>
      </c>
      <c r="B247" s="66" t="str">
        <f t="shared" si="31"/>
        <v/>
      </c>
      <c r="C247" s="67" t="str">
        <f t="shared" si="32"/>
        <v/>
      </c>
      <c r="D247" s="68" t="str">
        <f t="shared" si="33"/>
        <v/>
      </c>
      <c r="E247" s="68" t="str">
        <f t="shared" si="34"/>
        <v/>
      </c>
      <c r="F247" s="68" t="str">
        <f t="shared" si="35"/>
        <v/>
      </c>
      <c r="G247" s="69"/>
      <c r="H247" s="68" t="str">
        <f t="shared" si="36"/>
        <v/>
      </c>
      <c r="I247" s="68" t="str">
        <f t="shared" si="37"/>
        <v/>
      </c>
      <c r="J247" s="70" t="str">
        <f t="shared" si="38"/>
        <v/>
      </c>
      <c r="K247" s="68" t="str">
        <f t="shared" si="39"/>
        <v/>
      </c>
      <c r="L247" s="68" t="str">
        <f>IF(A247="","",SUM($K$31:K247))</f>
        <v/>
      </c>
      <c r="N247" s="71"/>
    </row>
    <row r="248" spans="1:14">
      <c r="A248" s="65" t="str">
        <f t="shared" si="30"/>
        <v/>
      </c>
      <c r="B248" s="66" t="str">
        <f t="shared" si="31"/>
        <v/>
      </c>
      <c r="C248" s="67" t="str">
        <f t="shared" si="32"/>
        <v/>
      </c>
      <c r="D248" s="68" t="str">
        <f t="shared" si="33"/>
        <v/>
      </c>
      <c r="E248" s="68" t="str">
        <f t="shared" si="34"/>
        <v/>
      </c>
      <c r="F248" s="68" t="str">
        <f t="shared" si="35"/>
        <v/>
      </c>
      <c r="G248" s="69"/>
      <c r="H248" s="68" t="str">
        <f t="shared" si="36"/>
        <v/>
      </c>
      <c r="I248" s="68" t="str">
        <f t="shared" si="37"/>
        <v/>
      </c>
      <c r="J248" s="70" t="str">
        <f t="shared" si="38"/>
        <v/>
      </c>
      <c r="K248" s="68" t="str">
        <f t="shared" si="39"/>
        <v/>
      </c>
      <c r="L248" s="68" t="str">
        <f>IF(A248="","",SUM($K$31:K248))</f>
        <v/>
      </c>
      <c r="N248" s="71"/>
    </row>
    <row r="249" spans="1:14">
      <c r="A249" s="65" t="str">
        <f t="shared" si="30"/>
        <v/>
      </c>
      <c r="B249" s="66" t="str">
        <f t="shared" si="31"/>
        <v/>
      </c>
      <c r="C249" s="67" t="str">
        <f t="shared" si="32"/>
        <v/>
      </c>
      <c r="D249" s="68" t="str">
        <f t="shared" si="33"/>
        <v/>
      </c>
      <c r="E249" s="68" t="str">
        <f t="shared" si="34"/>
        <v/>
      </c>
      <c r="F249" s="68" t="str">
        <f t="shared" si="35"/>
        <v/>
      </c>
      <c r="G249" s="69"/>
      <c r="H249" s="68" t="str">
        <f t="shared" si="36"/>
        <v/>
      </c>
      <c r="I249" s="68" t="str">
        <f t="shared" si="37"/>
        <v/>
      </c>
      <c r="J249" s="70" t="str">
        <f t="shared" si="38"/>
        <v/>
      </c>
      <c r="K249" s="68" t="str">
        <f t="shared" si="39"/>
        <v/>
      </c>
      <c r="L249" s="68" t="str">
        <f>IF(A249="","",SUM($K$31:K249))</f>
        <v/>
      </c>
      <c r="N249" s="71"/>
    </row>
    <row r="250" spans="1:14">
      <c r="A250" s="65" t="str">
        <f t="shared" si="30"/>
        <v/>
      </c>
      <c r="B250" s="66" t="str">
        <f t="shared" si="31"/>
        <v/>
      </c>
      <c r="C250" s="67" t="str">
        <f t="shared" si="32"/>
        <v/>
      </c>
      <c r="D250" s="68" t="str">
        <f t="shared" si="33"/>
        <v/>
      </c>
      <c r="E250" s="68" t="str">
        <f t="shared" si="34"/>
        <v/>
      </c>
      <c r="F250" s="68" t="str">
        <f t="shared" si="35"/>
        <v/>
      </c>
      <c r="G250" s="69"/>
      <c r="H250" s="68" t="str">
        <f t="shared" si="36"/>
        <v/>
      </c>
      <c r="I250" s="68" t="str">
        <f t="shared" si="37"/>
        <v/>
      </c>
      <c r="J250" s="70" t="str">
        <f t="shared" si="38"/>
        <v/>
      </c>
      <c r="K250" s="68" t="str">
        <f t="shared" si="39"/>
        <v/>
      </c>
      <c r="L250" s="68" t="str">
        <f>IF(A250="","",SUM($K$31:K250))</f>
        <v/>
      </c>
      <c r="N250" s="71"/>
    </row>
    <row r="251" spans="1:14">
      <c r="A251" s="65" t="str">
        <f t="shared" si="30"/>
        <v/>
      </c>
      <c r="B251" s="66" t="str">
        <f t="shared" si="31"/>
        <v/>
      </c>
      <c r="C251" s="67" t="str">
        <f t="shared" si="32"/>
        <v/>
      </c>
      <c r="D251" s="68" t="str">
        <f t="shared" si="33"/>
        <v/>
      </c>
      <c r="E251" s="68" t="str">
        <f t="shared" si="34"/>
        <v/>
      </c>
      <c r="F251" s="68" t="str">
        <f t="shared" si="35"/>
        <v/>
      </c>
      <c r="G251" s="69"/>
      <c r="H251" s="68" t="str">
        <f t="shared" si="36"/>
        <v/>
      </c>
      <c r="I251" s="68" t="str">
        <f t="shared" si="37"/>
        <v/>
      </c>
      <c r="J251" s="70" t="str">
        <f t="shared" si="38"/>
        <v/>
      </c>
      <c r="K251" s="68" t="str">
        <f t="shared" si="39"/>
        <v/>
      </c>
      <c r="L251" s="68" t="str">
        <f>IF(A251="","",SUM($K$31:K251))</f>
        <v/>
      </c>
      <c r="N251" s="71"/>
    </row>
    <row r="252" spans="1:14">
      <c r="A252" s="65" t="str">
        <f t="shared" si="30"/>
        <v/>
      </c>
      <c r="B252" s="66" t="str">
        <f t="shared" si="31"/>
        <v/>
      </c>
      <c r="C252" s="67" t="str">
        <f t="shared" si="32"/>
        <v/>
      </c>
      <c r="D252" s="68" t="str">
        <f t="shared" si="33"/>
        <v/>
      </c>
      <c r="E252" s="68" t="str">
        <f t="shared" si="34"/>
        <v/>
      </c>
      <c r="F252" s="68" t="str">
        <f t="shared" si="35"/>
        <v/>
      </c>
      <c r="G252" s="69"/>
      <c r="H252" s="68" t="str">
        <f t="shared" si="36"/>
        <v/>
      </c>
      <c r="I252" s="68" t="str">
        <f t="shared" si="37"/>
        <v/>
      </c>
      <c r="J252" s="70" t="str">
        <f t="shared" si="38"/>
        <v/>
      </c>
      <c r="K252" s="68" t="str">
        <f t="shared" si="39"/>
        <v/>
      </c>
      <c r="L252" s="68" t="str">
        <f>IF(A252="","",SUM($K$31:K252))</f>
        <v/>
      </c>
      <c r="N252" s="71"/>
    </row>
    <row r="253" spans="1:14">
      <c r="A253" s="65" t="str">
        <f t="shared" si="30"/>
        <v/>
      </c>
      <c r="B253" s="66" t="str">
        <f t="shared" si="31"/>
        <v/>
      </c>
      <c r="C253" s="67" t="str">
        <f t="shared" si="32"/>
        <v/>
      </c>
      <c r="D253" s="68" t="str">
        <f t="shared" si="33"/>
        <v/>
      </c>
      <c r="E253" s="68" t="str">
        <f t="shared" si="34"/>
        <v/>
      </c>
      <c r="F253" s="68" t="str">
        <f t="shared" si="35"/>
        <v/>
      </c>
      <c r="G253" s="69"/>
      <c r="H253" s="68" t="str">
        <f t="shared" si="36"/>
        <v/>
      </c>
      <c r="I253" s="68" t="str">
        <f t="shared" si="37"/>
        <v/>
      </c>
      <c r="J253" s="70" t="str">
        <f t="shared" si="38"/>
        <v/>
      </c>
      <c r="K253" s="68" t="str">
        <f t="shared" si="39"/>
        <v/>
      </c>
      <c r="L253" s="68" t="str">
        <f>IF(A253="","",SUM($K$31:K253))</f>
        <v/>
      </c>
      <c r="N253" s="71"/>
    </row>
    <row r="254" spans="1:14">
      <c r="A254" s="65" t="str">
        <f t="shared" si="30"/>
        <v/>
      </c>
      <c r="B254" s="66" t="str">
        <f t="shared" si="31"/>
        <v/>
      </c>
      <c r="C254" s="67" t="str">
        <f t="shared" si="32"/>
        <v/>
      </c>
      <c r="D254" s="68" t="str">
        <f t="shared" si="33"/>
        <v/>
      </c>
      <c r="E254" s="68" t="str">
        <f t="shared" si="34"/>
        <v/>
      </c>
      <c r="F254" s="68" t="str">
        <f t="shared" si="35"/>
        <v/>
      </c>
      <c r="G254" s="69"/>
      <c r="H254" s="68" t="str">
        <f t="shared" si="36"/>
        <v/>
      </c>
      <c r="I254" s="68" t="str">
        <f t="shared" si="37"/>
        <v/>
      </c>
      <c r="J254" s="70" t="str">
        <f t="shared" si="38"/>
        <v/>
      </c>
      <c r="K254" s="68" t="str">
        <f t="shared" si="39"/>
        <v/>
      </c>
      <c r="L254" s="68" t="str">
        <f>IF(A254="","",SUM($K$31:K254))</f>
        <v/>
      </c>
      <c r="N254" s="71"/>
    </row>
    <row r="255" spans="1:14">
      <c r="A255" s="65" t="str">
        <f t="shared" si="30"/>
        <v/>
      </c>
      <c r="B255" s="66" t="str">
        <f t="shared" si="31"/>
        <v/>
      </c>
      <c r="C255" s="67" t="str">
        <f t="shared" si="32"/>
        <v/>
      </c>
      <c r="D255" s="68" t="str">
        <f t="shared" si="33"/>
        <v/>
      </c>
      <c r="E255" s="68" t="str">
        <f t="shared" si="34"/>
        <v/>
      </c>
      <c r="F255" s="68" t="str">
        <f t="shared" si="35"/>
        <v/>
      </c>
      <c r="G255" s="69"/>
      <c r="H255" s="68" t="str">
        <f t="shared" si="36"/>
        <v/>
      </c>
      <c r="I255" s="68" t="str">
        <f t="shared" si="37"/>
        <v/>
      </c>
      <c r="J255" s="70" t="str">
        <f t="shared" si="38"/>
        <v/>
      </c>
      <c r="K255" s="68" t="str">
        <f t="shared" si="39"/>
        <v/>
      </c>
      <c r="L255" s="68" t="str">
        <f>IF(A255="","",SUM($K$31:K255))</f>
        <v/>
      </c>
      <c r="N255" s="71"/>
    </row>
    <row r="256" spans="1:14">
      <c r="A256" s="65" t="str">
        <f t="shared" si="30"/>
        <v/>
      </c>
      <c r="B256" s="66" t="str">
        <f t="shared" si="31"/>
        <v/>
      </c>
      <c r="C256" s="67" t="str">
        <f t="shared" si="32"/>
        <v/>
      </c>
      <c r="D256" s="68" t="str">
        <f t="shared" si="33"/>
        <v/>
      </c>
      <c r="E256" s="68" t="str">
        <f t="shared" si="34"/>
        <v/>
      </c>
      <c r="F256" s="68" t="str">
        <f t="shared" si="35"/>
        <v/>
      </c>
      <c r="G256" s="69"/>
      <c r="H256" s="68" t="str">
        <f t="shared" si="36"/>
        <v/>
      </c>
      <c r="I256" s="68" t="str">
        <f t="shared" si="37"/>
        <v/>
      </c>
      <c r="J256" s="70" t="str">
        <f t="shared" si="38"/>
        <v/>
      </c>
      <c r="K256" s="68" t="str">
        <f t="shared" si="39"/>
        <v/>
      </c>
      <c r="L256" s="68" t="str">
        <f>IF(A256="","",SUM($K$31:K256))</f>
        <v/>
      </c>
      <c r="N256" s="71"/>
    </row>
    <row r="257" spans="1:14">
      <c r="A257" s="65" t="str">
        <f t="shared" si="30"/>
        <v/>
      </c>
      <c r="B257" s="66" t="str">
        <f t="shared" si="31"/>
        <v/>
      </c>
      <c r="C257" s="67" t="str">
        <f t="shared" si="32"/>
        <v/>
      </c>
      <c r="D257" s="68" t="str">
        <f t="shared" si="33"/>
        <v/>
      </c>
      <c r="E257" s="68" t="str">
        <f t="shared" si="34"/>
        <v/>
      </c>
      <c r="F257" s="68" t="str">
        <f t="shared" si="35"/>
        <v/>
      </c>
      <c r="G257" s="69"/>
      <c r="H257" s="68" t="str">
        <f t="shared" si="36"/>
        <v/>
      </c>
      <c r="I257" s="68" t="str">
        <f t="shared" si="37"/>
        <v/>
      </c>
      <c r="J257" s="70" t="str">
        <f t="shared" si="38"/>
        <v/>
      </c>
      <c r="K257" s="68" t="str">
        <f t="shared" si="39"/>
        <v/>
      </c>
      <c r="L257" s="68" t="str">
        <f>IF(A257="","",SUM($K$31:K257))</f>
        <v/>
      </c>
      <c r="N257" s="71"/>
    </row>
    <row r="258" spans="1:14">
      <c r="A258" s="65" t="str">
        <f t="shared" si="30"/>
        <v/>
      </c>
      <c r="B258" s="66" t="str">
        <f t="shared" si="31"/>
        <v/>
      </c>
      <c r="C258" s="67" t="str">
        <f t="shared" si="32"/>
        <v/>
      </c>
      <c r="D258" s="68" t="str">
        <f t="shared" si="33"/>
        <v/>
      </c>
      <c r="E258" s="68" t="str">
        <f t="shared" si="34"/>
        <v/>
      </c>
      <c r="F258" s="68" t="str">
        <f t="shared" si="35"/>
        <v/>
      </c>
      <c r="G258" s="69"/>
      <c r="H258" s="68" t="str">
        <f t="shared" si="36"/>
        <v/>
      </c>
      <c r="I258" s="68" t="str">
        <f t="shared" si="37"/>
        <v/>
      </c>
      <c r="J258" s="70" t="str">
        <f t="shared" si="38"/>
        <v/>
      </c>
      <c r="K258" s="68" t="str">
        <f t="shared" si="39"/>
        <v/>
      </c>
      <c r="L258" s="68" t="str">
        <f>IF(A258="","",SUM($K$31:K258))</f>
        <v/>
      </c>
      <c r="N258" s="71"/>
    </row>
    <row r="259" spans="1:14">
      <c r="A259" s="65" t="str">
        <f t="shared" si="30"/>
        <v/>
      </c>
      <c r="B259" s="66" t="str">
        <f t="shared" si="31"/>
        <v/>
      </c>
      <c r="C259" s="67" t="str">
        <f t="shared" si="32"/>
        <v/>
      </c>
      <c r="D259" s="68" t="str">
        <f t="shared" si="33"/>
        <v/>
      </c>
      <c r="E259" s="68" t="str">
        <f t="shared" si="34"/>
        <v/>
      </c>
      <c r="F259" s="68" t="str">
        <f t="shared" si="35"/>
        <v/>
      </c>
      <c r="G259" s="69"/>
      <c r="H259" s="68" t="str">
        <f t="shared" si="36"/>
        <v/>
      </c>
      <c r="I259" s="68" t="str">
        <f t="shared" si="37"/>
        <v/>
      </c>
      <c r="J259" s="70" t="str">
        <f t="shared" si="38"/>
        <v/>
      </c>
      <c r="K259" s="68" t="str">
        <f t="shared" si="39"/>
        <v/>
      </c>
      <c r="L259" s="68" t="str">
        <f>IF(A259="","",SUM($K$31:K259))</f>
        <v/>
      </c>
      <c r="N259" s="71"/>
    </row>
    <row r="260" spans="1:14">
      <c r="A260" s="65" t="str">
        <f t="shared" si="30"/>
        <v/>
      </c>
      <c r="B260" s="66" t="str">
        <f t="shared" si="31"/>
        <v/>
      </c>
      <c r="C260" s="67" t="str">
        <f t="shared" si="32"/>
        <v/>
      </c>
      <c r="D260" s="68" t="str">
        <f t="shared" si="33"/>
        <v/>
      </c>
      <c r="E260" s="68" t="str">
        <f t="shared" si="34"/>
        <v/>
      </c>
      <c r="F260" s="68" t="str">
        <f t="shared" si="35"/>
        <v/>
      </c>
      <c r="G260" s="69"/>
      <c r="H260" s="68" t="str">
        <f t="shared" si="36"/>
        <v/>
      </c>
      <c r="I260" s="68" t="str">
        <f t="shared" si="37"/>
        <v/>
      </c>
      <c r="J260" s="70" t="str">
        <f t="shared" si="38"/>
        <v/>
      </c>
      <c r="K260" s="68" t="str">
        <f t="shared" si="39"/>
        <v/>
      </c>
      <c r="L260" s="68" t="str">
        <f>IF(A260="","",SUM($K$31:K260))</f>
        <v/>
      </c>
      <c r="N260" s="71"/>
    </row>
    <row r="261" spans="1:14">
      <c r="A261" s="65" t="str">
        <f t="shared" si="30"/>
        <v/>
      </c>
      <c r="B261" s="66" t="str">
        <f t="shared" si="31"/>
        <v/>
      </c>
      <c r="C261" s="67" t="str">
        <f t="shared" si="32"/>
        <v/>
      </c>
      <c r="D261" s="68" t="str">
        <f t="shared" si="33"/>
        <v/>
      </c>
      <c r="E261" s="68" t="str">
        <f t="shared" si="34"/>
        <v/>
      </c>
      <c r="F261" s="68" t="str">
        <f t="shared" si="35"/>
        <v/>
      </c>
      <c r="G261" s="69"/>
      <c r="H261" s="68" t="str">
        <f t="shared" si="36"/>
        <v/>
      </c>
      <c r="I261" s="68" t="str">
        <f t="shared" si="37"/>
        <v/>
      </c>
      <c r="J261" s="70" t="str">
        <f t="shared" si="38"/>
        <v/>
      </c>
      <c r="K261" s="68" t="str">
        <f t="shared" si="39"/>
        <v/>
      </c>
      <c r="L261" s="68" t="str">
        <f>IF(A261="","",SUM($K$31:K261))</f>
        <v/>
      </c>
      <c r="N261" s="71"/>
    </row>
    <row r="262" spans="1:14">
      <c r="A262" s="65" t="str">
        <f t="shared" si="30"/>
        <v/>
      </c>
      <c r="B262" s="66" t="str">
        <f t="shared" si="31"/>
        <v/>
      </c>
      <c r="C262" s="67" t="str">
        <f t="shared" si="32"/>
        <v/>
      </c>
      <c r="D262" s="68" t="str">
        <f t="shared" si="33"/>
        <v/>
      </c>
      <c r="E262" s="68" t="str">
        <f t="shared" si="34"/>
        <v/>
      </c>
      <c r="F262" s="68" t="str">
        <f t="shared" si="35"/>
        <v/>
      </c>
      <c r="G262" s="69"/>
      <c r="H262" s="68" t="str">
        <f t="shared" si="36"/>
        <v/>
      </c>
      <c r="I262" s="68" t="str">
        <f t="shared" si="37"/>
        <v/>
      </c>
      <c r="J262" s="70" t="str">
        <f t="shared" si="38"/>
        <v/>
      </c>
      <c r="K262" s="68" t="str">
        <f t="shared" si="39"/>
        <v/>
      </c>
      <c r="L262" s="68" t="str">
        <f>IF(A262="","",SUM($K$31:K262))</f>
        <v/>
      </c>
      <c r="N262" s="71"/>
    </row>
    <row r="263" spans="1:14">
      <c r="A263" s="65" t="str">
        <f t="shared" si="30"/>
        <v/>
      </c>
      <c r="B263" s="66" t="str">
        <f t="shared" si="31"/>
        <v/>
      </c>
      <c r="C263" s="67" t="str">
        <f t="shared" si="32"/>
        <v/>
      </c>
      <c r="D263" s="68" t="str">
        <f t="shared" si="33"/>
        <v/>
      </c>
      <c r="E263" s="68" t="str">
        <f t="shared" si="34"/>
        <v/>
      </c>
      <c r="F263" s="68" t="str">
        <f t="shared" si="35"/>
        <v/>
      </c>
      <c r="G263" s="69"/>
      <c r="H263" s="68" t="str">
        <f t="shared" si="36"/>
        <v/>
      </c>
      <c r="I263" s="68" t="str">
        <f t="shared" si="37"/>
        <v/>
      </c>
      <c r="J263" s="70" t="str">
        <f t="shared" si="38"/>
        <v/>
      </c>
      <c r="K263" s="68" t="str">
        <f t="shared" si="39"/>
        <v/>
      </c>
      <c r="L263" s="68" t="str">
        <f>IF(A263="","",SUM($K$31:K263))</f>
        <v/>
      </c>
      <c r="N263" s="71"/>
    </row>
    <row r="264" spans="1:14">
      <c r="A264" s="65" t="str">
        <f t="shared" si="30"/>
        <v/>
      </c>
      <c r="B264" s="66" t="str">
        <f t="shared" si="31"/>
        <v/>
      </c>
      <c r="C264" s="67" t="str">
        <f t="shared" si="32"/>
        <v/>
      </c>
      <c r="D264" s="68" t="str">
        <f t="shared" si="33"/>
        <v/>
      </c>
      <c r="E264" s="68" t="str">
        <f t="shared" si="34"/>
        <v/>
      </c>
      <c r="F264" s="68" t="str">
        <f t="shared" si="35"/>
        <v/>
      </c>
      <c r="G264" s="69"/>
      <c r="H264" s="68" t="str">
        <f t="shared" si="36"/>
        <v/>
      </c>
      <c r="I264" s="68" t="str">
        <f t="shared" si="37"/>
        <v/>
      </c>
      <c r="J264" s="70" t="str">
        <f t="shared" si="38"/>
        <v/>
      </c>
      <c r="K264" s="68" t="str">
        <f t="shared" si="39"/>
        <v/>
      </c>
      <c r="L264" s="68" t="str">
        <f>IF(A264="","",SUM($K$31:K264))</f>
        <v/>
      </c>
      <c r="N264" s="71"/>
    </row>
    <row r="265" spans="1:14">
      <c r="A265" s="65" t="str">
        <f t="shared" si="30"/>
        <v/>
      </c>
      <c r="B265" s="66" t="str">
        <f t="shared" si="31"/>
        <v/>
      </c>
      <c r="C265" s="67" t="str">
        <f t="shared" si="32"/>
        <v/>
      </c>
      <c r="D265" s="68" t="str">
        <f t="shared" si="33"/>
        <v/>
      </c>
      <c r="E265" s="68" t="str">
        <f t="shared" si="34"/>
        <v/>
      </c>
      <c r="F265" s="68" t="str">
        <f t="shared" si="35"/>
        <v/>
      </c>
      <c r="G265" s="69"/>
      <c r="H265" s="68" t="str">
        <f t="shared" si="36"/>
        <v/>
      </c>
      <c r="I265" s="68" t="str">
        <f t="shared" si="37"/>
        <v/>
      </c>
      <c r="J265" s="70" t="str">
        <f t="shared" si="38"/>
        <v/>
      </c>
      <c r="K265" s="68" t="str">
        <f t="shared" si="39"/>
        <v/>
      </c>
      <c r="L265" s="68" t="str">
        <f>IF(A265="","",SUM($K$31:K265))</f>
        <v/>
      </c>
      <c r="N265" s="71"/>
    </row>
    <row r="266" spans="1:14">
      <c r="A266" s="65" t="str">
        <f t="shared" si="30"/>
        <v/>
      </c>
      <c r="B266" s="66" t="str">
        <f t="shared" si="31"/>
        <v/>
      </c>
      <c r="C266" s="67" t="str">
        <f t="shared" si="32"/>
        <v/>
      </c>
      <c r="D266" s="68" t="str">
        <f t="shared" si="33"/>
        <v/>
      </c>
      <c r="E266" s="68" t="str">
        <f t="shared" si="34"/>
        <v/>
      </c>
      <c r="F266" s="68" t="str">
        <f t="shared" si="35"/>
        <v/>
      </c>
      <c r="G266" s="69"/>
      <c r="H266" s="68" t="str">
        <f t="shared" si="36"/>
        <v/>
      </c>
      <c r="I266" s="68" t="str">
        <f t="shared" si="37"/>
        <v/>
      </c>
      <c r="J266" s="70" t="str">
        <f t="shared" si="38"/>
        <v/>
      </c>
      <c r="K266" s="68" t="str">
        <f t="shared" si="39"/>
        <v/>
      </c>
      <c r="L266" s="68" t="str">
        <f>IF(A266="","",SUM($K$31:K266))</f>
        <v/>
      </c>
      <c r="N266" s="71"/>
    </row>
    <row r="267" spans="1:14">
      <c r="A267" s="65" t="str">
        <f t="shared" si="30"/>
        <v/>
      </c>
      <c r="B267" s="66" t="str">
        <f t="shared" si="31"/>
        <v/>
      </c>
      <c r="C267" s="67" t="str">
        <f t="shared" si="32"/>
        <v/>
      </c>
      <c r="D267" s="68" t="str">
        <f t="shared" si="33"/>
        <v/>
      </c>
      <c r="E267" s="68" t="str">
        <f t="shared" si="34"/>
        <v/>
      </c>
      <c r="F267" s="68" t="str">
        <f t="shared" si="35"/>
        <v/>
      </c>
      <c r="G267" s="69"/>
      <c r="H267" s="68" t="str">
        <f t="shared" si="36"/>
        <v/>
      </c>
      <c r="I267" s="68" t="str">
        <f t="shared" si="37"/>
        <v/>
      </c>
      <c r="J267" s="70" t="str">
        <f t="shared" si="38"/>
        <v/>
      </c>
      <c r="K267" s="68" t="str">
        <f t="shared" si="39"/>
        <v/>
      </c>
      <c r="L267" s="68" t="str">
        <f>IF(A267="","",SUM($K$31:K267))</f>
        <v/>
      </c>
      <c r="N267" s="71"/>
    </row>
    <row r="268" spans="1:14">
      <c r="A268" s="65" t="str">
        <f t="shared" si="30"/>
        <v/>
      </c>
      <c r="B268" s="66" t="str">
        <f t="shared" si="31"/>
        <v/>
      </c>
      <c r="C268" s="67" t="str">
        <f t="shared" si="32"/>
        <v/>
      </c>
      <c r="D268" s="68" t="str">
        <f t="shared" si="33"/>
        <v/>
      </c>
      <c r="E268" s="68" t="str">
        <f t="shared" si="34"/>
        <v/>
      </c>
      <c r="F268" s="68" t="str">
        <f t="shared" si="35"/>
        <v/>
      </c>
      <c r="G268" s="69"/>
      <c r="H268" s="68" t="str">
        <f t="shared" si="36"/>
        <v/>
      </c>
      <c r="I268" s="68" t="str">
        <f t="shared" si="37"/>
        <v/>
      </c>
      <c r="J268" s="70" t="str">
        <f t="shared" si="38"/>
        <v/>
      </c>
      <c r="K268" s="68" t="str">
        <f t="shared" si="39"/>
        <v/>
      </c>
      <c r="L268" s="68" t="str">
        <f>IF(A268="","",SUM($K$31:K268))</f>
        <v/>
      </c>
      <c r="N268" s="71"/>
    </row>
    <row r="269" spans="1:14">
      <c r="A269" s="65" t="str">
        <f t="shared" si="30"/>
        <v/>
      </c>
      <c r="B269" s="66" t="str">
        <f t="shared" si="31"/>
        <v/>
      </c>
      <c r="C269" s="67" t="str">
        <f t="shared" si="32"/>
        <v/>
      </c>
      <c r="D269" s="68" t="str">
        <f t="shared" si="33"/>
        <v/>
      </c>
      <c r="E269" s="68" t="str">
        <f t="shared" si="34"/>
        <v/>
      </c>
      <c r="F269" s="68" t="str">
        <f t="shared" si="35"/>
        <v/>
      </c>
      <c r="G269" s="69"/>
      <c r="H269" s="68" t="str">
        <f t="shared" si="36"/>
        <v/>
      </c>
      <c r="I269" s="68" t="str">
        <f t="shared" si="37"/>
        <v/>
      </c>
      <c r="J269" s="70" t="str">
        <f t="shared" si="38"/>
        <v/>
      </c>
      <c r="K269" s="68" t="str">
        <f t="shared" si="39"/>
        <v/>
      </c>
      <c r="L269" s="68" t="str">
        <f>IF(A269="","",SUM($K$31:K269))</f>
        <v/>
      </c>
      <c r="N269" s="71"/>
    </row>
    <row r="270" spans="1:14">
      <c r="A270" s="65" t="str">
        <f t="shared" si="30"/>
        <v/>
      </c>
      <c r="B270" s="66" t="str">
        <f t="shared" si="31"/>
        <v/>
      </c>
      <c r="C270" s="67" t="str">
        <f t="shared" si="32"/>
        <v/>
      </c>
      <c r="D270" s="68" t="str">
        <f t="shared" si="33"/>
        <v/>
      </c>
      <c r="E270" s="68" t="str">
        <f t="shared" si="34"/>
        <v/>
      </c>
      <c r="F270" s="68" t="str">
        <f t="shared" si="35"/>
        <v/>
      </c>
      <c r="G270" s="69"/>
      <c r="H270" s="68" t="str">
        <f t="shared" si="36"/>
        <v/>
      </c>
      <c r="I270" s="68" t="str">
        <f t="shared" si="37"/>
        <v/>
      </c>
      <c r="J270" s="70" t="str">
        <f t="shared" si="38"/>
        <v/>
      </c>
      <c r="K270" s="68" t="str">
        <f t="shared" si="39"/>
        <v/>
      </c>
      <c r="L270" s="68" t="str">
        <f>IF(A270="","",SUM($K$31:K270))</f>
        <v/>
      </c>
      <c r="N270" s="71"/>
    </row>
    <row r="271" spans="1:14">
      <c r="A271" s="65" t="str">
        <f t="shared" si="30"/>
        <v/>
      </c>
      <c r="B271" s="66" t="str">
        <f t="shared" si="31"/>
        <v/>
      </c>
      <c r="C271" s="67" t="str">
        <f t="shared" si="32"/>
        <v/>
      </c>
      <c r="D271" s="68" t="str">
        <f t="shared" si="33"/>
        <v/>
      </c>
      <c r="E271" s="68" t="str">
        <f t="shared" si="34"/>
        <v/>
      </c>
      <c r="F271" s="68" t="str">
        <f t="shared" si="35"/>
        <v/>
      </c>
      <c r="G271" s="69"/>
      <c r="H271" s="68" t="str">
        <f t="shared" si="36"/>
        <v/>
      </c>
      <c r="I271" s="68" t="str">
        <f t="shared" si="37"/>
        <v/>
      </c>
      <c r="J271" s="70" t="str">
        <f t="shared" si="38"/>
        <v/>
      </c>
      <c r="K271" s="68" t="str">
        <f t="shared" si="39"/>
        <v/>
      </c>
      <c r="L271" s="68" t="str">
        <f>IF(A271="","",SUM($K$31:K271))</f>
        <v/>
      </c>
      <c r="N271" s="71"/>
    </row>
    <row r="272" spans="1:14">
      <c r="A272" s="65" t="str">
        <f t="shared" si="30"/>
        <v/>
      </c>
      <c r="B272" s="66" t="str">
        <f t="shared" si="31"/>
        <v/>
      </c>
      <c r="C272" s="67" t="str">
        <f t="shared" si="32"/>
        <v/>
      </c>
      <c r="D272" s="68" t="str">
        <f t="shared" si="33"/>
        <v/>
      </c>
      <c r="E272" s="68" t="str">
        <f t="shared" si="34"/>
        <v/>
      </c>
      <c r="F272" s="68" t="str">
        <f t="shared" si="35"/>
        <v/>
      </c>
      <c r="G272" s="69"/>
      <c r="H272" s="68" t="str">
        <f t="shared" si="36"/>
        <v/>
      </c>
      <c r="I272" s="68" t="str">
        <f t="shared" si="37"/>
        <v/>
      </c>
      <c r="J272" s="70" t="str">
        <f t="shared" si="38"/>
        <v/>
      </c>
      <c r="K272" s="68" t="str">
        <f t="shared" si="39"/>
        <v/>
      </c>
      <c r="L272" s="68" t="str">
        <f>IF(A272="","",SUM($K$31:K272))</f>
        <v/>
      </c>
      <c r="N272" s="71"/>
    </row>
    <row r="273" spans="1:14">
      <c r="A273" s="65" t="str">
        <f t="shared" si="30"/>
        <v/>
      </c>
      <c r="B273" s="66" t="str">
        <f t="shared" si="31"/>
        <v/>
      </c>
      <c r="C273" s="67" t="str">
        <f t="shared" si="32"/>
        <v/>
      </c>
      <c r="D273" s="68" t="str">
        <f t="shared" si="33"/>
        <v/>
      </c>
      <c r="E273" s="68" t="str">
        <f t="shared" si="34"/>
        <v/>
      </c>
      <c r="F273" s="68" t="str">
        <f t="shared" si="35"/>
        <v/>
      </c>
      <c r="G273" s="69"/>
      <c r="H273" s="68" t="str">
        <f t="shared" si="36"/>
        <v/>
      </c>
      <c r="I273" s="68" t="str">
        <f t="shared" si="37"/>
        <v/>
      </c>
      <c r="J273" s="70" t="str">
        <f t="shared" si="38"/>
        <v/>
      </c>
      <c r="K273" s="68" t="str">
        <f t="shared" si="39"/>
        <v/>
      </c>
      <c r="L273" s="68" t="str">
        <f>IF(A273="","",SUM($K$31:K273))</f>
        <v/>
      </c>
      <c r="N273" s="71"/>
    </row>
    <row r="274" spans="1:14">
      <c r="A274" s="65" t="str">
        <f t="shared" si="30"/>
        <v/>
      </c>
      <c r="B274" s="66" t="str">
        <f t="shared" si="31"/>
        <v/>
      </c>
      <c r="C274" s="67" t="str">
        <f t="shared" si="32"/>
        <v/>
      </c>
      <c r="D274" s="68" t="str">
        <f t="shared" si="33"/>
        <v/>
      </c>
      <c r="E274" s="68" t="str">
        <f t="shared" si="34"/>
        <v/>
      </c>
      <c r="F274" s="68" t="str">
        <f t="shared" si="35"/>
        <v/>
      </c>
      <c r="G274" s="69"/>
      <c r="H274" s="68" t="str">
        <f t="shared" si="36"/>
        <v/>
      </c>
      <c r="I274" s="68" t="str">
        <f t="shared" si="37"/>
        <v/>
      </c>
      <c r="J274" s="70" t="str">
        <f t="shared" si="38"/>
        <v/>
      </c>
      <c r="K274" s="68" t="str">
        <f t="shared" si="39"/>
        <v/>
      </c>
      <c r="L274" s="68" t="str">
        <f>IF(A274="","",SUM($K$31:K274))</f>
        <v/>
      </c>
      <c r="N274" s="71"/>
    </row>
    <row r="275" spans="1:14">
      <c r="A275" s="65" t="str">
        <f t="shared" si="30"/>
        <v/>
      </c>
      <c r="B275" s="66" t="str">
        <f t="shared" si="31"/>
        <v/>
      </c>
      <c r="C275" s="67" t="str">
        <f t="shared" si="32"/>
        <v/>
      </c>
      <c r="D275" s="68" t="str">
        <f t="shared" si="33"/>
        <v/>
      </c>
      <c r="E275" s="68" t="str">
        <f t="shared" si="34"/>
        <v/>
      </c>
      <c r="F275" s="68" t="str">
        <f t="shared" si="35"/>
        <v/>
      </c>
      <c r="G275" s="69"/>
      <c r="H275" s="68" t="str">
        <f t="shared" si="36"/>
        <v/>
      </c>
      <c r="I275" s="68" t="str">
        <f t="shared" si="37"/>
        <v/>
      </c>
      <c r="J275" s="70" t="str">
        <f t="shared" si="38"/>
        <v/>
      </c>
      <c r="K275" s="68" t="str">
        <f t="shared" si="39"/>
        <v/>
      </c>
      <c r="L275" s="68" t="str">
        <f>IF(A275="","",SUM($K$31:K275))</f>
        <v/>
      </c>
      <c r="N275" s="71"/>
    </row>
    <row r="276" spans="1:14">
      <c r="A276" s="65" t="str">
        <f t="shared" si="30"/>
        <v/>
      </c>
      <c r="B276" s="66" t="str">
        <f t="shared" si="31"/>
        <v/>
      </c>
      <c r="C276" s="67" t="str">
        <f t="shared" si="32"/>
        <v/>
      </c>
      <c r="D276" s="68" t="str">
        <f t="shared" si="33"/>
        <v/>
      </c>
      <c r="E276" s="68" t="str">
        <f t="shared" si="34"/>
        <v/>
      </c>
      <c r="F276" s="68" t="str">
        <f t="shared" si="35"/>
        <v/>
      </c>
      <c r="G276" s="69"/>
      <c r="H276" s="68" t="str">
        <f t="shared" si="36"/>
        <v/>
      </c>
      <c r="I276" s="68" t="str">
        <f t="shared" si="37"/>
        <v/>
      </c>
      <c r="J276" s="70" t="str">
        <f t="shared" si="38"/>
        <v/>
      </c>
      <c r="K276" s="68" t="str">
        <f t="shared" si="39"/>
        <v/>
      </c>
      <c r="L276" s="68" t="str">
        <f>IF(A276="","",SUM($K$31:K276))</f>
        <v/>
      </c>
      <c r="N276" s="71"/>
    </row>
    <row r="277" spans="1:14">
      <c r="A277" s="65" t="str">
        <f t="shared" si="30"/>
        <v/>
      </c>
      <c r="B277" s="66" t="str">
        <f t="shared" si="31"/>
        <v/>
      </c>
      <c r="C277" s="67" t="str">
        <f t="shared" si="32"/>
        <v/>
      </c>
      <c r="D277" s="68" t="str">
        <f t="shared" si="33"/>
        <v/>
      </c>
      <c r="E277" s="68" t="str">
        <f t="shared" si="34"/>
        <v/>
      </c>
      <c r="F277" s="68" t="str">
        <f t="shared" si="35"/>
        <v/>
      </c>
      <c r="G277" s="69"/>
      <c r="H277" s="68" t="str">
        <f t="shared" si="36"/>
        <v/>
      </c>
      <c r="I277" s="68" t="str">
        <f t="shared" si="37"/>
        <v/>
      </c>
      <c r="J277" s="70" t="str">
        <f t="shared" si="38"/>
        <v/>
      </c>
      <c r="K277" s="68" t="str">
        <f t="shared" si="39"/>
        <v/>
      </c>
      <c r="L277" s="68" t="str">
        <f>IF(A277="","",SUM($K$31:K277))</f>
        <v/>
      </c>
      <c r="N277" s="71"/>
    </row>
    <row r="278" spans="1:14">
      <c r="A278" s="65" t="str">
        <f t="shared" si="30"/>
        <v/>
      </c>
      <c r="B278" s="66" t="str">
        <f t="shared" si="31"/>
        <v/>
      </c>
      <c r="C278" s="67" t="str">
        <f t="shared" si="32"/>
        <v/>
      </c>
      <c r="D278" s="68" t="str">
        <f t="shared" si="33"/>
        <v/>
      </c>
      <c r="E278" s="68" t="str">
        <f t="shared" si="34"/>
        <v/>
      </c>
      <c r="F278" s="68" t="str">
        <f t="shared" si="35"/>
        <v/>
      </c>
      <c r="G278" s="69"/>
      <c r="H278" s="68" t="str">
        <f t="shared" si="36"/>
        <v/>
      </c>
      <c r="I278" s="68" t="str">
        <f t="shared" si="37"/>
        <v/>
      </c>
      <c r="J278" s="70" t="str">
        <f t="shared" si="38"/>
        <v/>
      </c>
      <c r="K278" s="68" t="str">
        <f t="shared" si="39"/>
        <v/>
      </c>
      <c r="L278" s="68" t="str">
        <f>IF(A278="","",SUM($K$31:K278))</f>
        <v/>
      </c>
      <c r="N278" s="71"/>
    </row>
    <row r="279" spans="1:14">
      <c r="A279" s="65" t="str">
        <f t="shared" si="30"/>
        <v/>
      </c>
      <c r="B279" s="66" t="str">
        <f t="shared" si="31"/>
        <v/>
      </c>
      <c r="C279" s="67" t="str">
        <f t="shared" si="32"/>
        <v/>
      </c>
      <c r="D279" s="68" t="str">
        <f t="shared" si="33"/>
        <v/>
      </c>
      <c r="E279" s="68" t="str">
        <f t="shared" si="34"/>
        <v/>
      </c>
      <c r="F279" s="68" t="str">
        <f t="shared" si="35"/>
        <v/>
      </c>
      <c r="G279" s="69"/>
      <c r="H279" s="68" t="str">
        <f t="shared" si="36"/>
        <v/>
      </c>
      <c r="I279" s="68" t="str">
        <f t="shared" si="37"/>
        <v/>
      </c>
      <c r="J279" s="70" t="str">
        <f t="shared" si="38"/>
        <v/>
      </c>
      <c r="K279" s="68" t="str">
        <f t="shared" si="39"/>
        <v/>
      </c>
      <c r="L279" s="68" t="str">
        <f>IF(A279="","",SUM($K$31:K279))</f>
        <v/>
      </c>
      <c r="N279" s="71"/>
    </row>
    <row r="280" spans="1:14">
      <c r="A280" s="65" t="str">
        <f t="shared" si="30"/>
        <v/>
      </c>
      <c r="B280" s="66" t="str">
        <f t="shared" si="31"/>
        <v/>
      </c>
      <c r="C280" s="67" t="str">
        <f t="shared" si="32"/>
        <v/>
      </c>
      <c r="D280" s="68" t="str">
        <f t="shared" si="33"/>
        <v/>
      </c>
      <c r="E280" s="68" t="str">
        <f t="shared" si="34"/>
        <v/>
      </c>
      <c r="F280" s="68" t="str">
        <f t="shared" si="35"/>
        <v/>
      </c>
      <c r="G280" s="69"/>
      <c r="H280" s="68" t="str">
        <f t="shared" si="36"/>
        <v/>
      </c>
      <c r="I280" s="68" t="str">
        <f t="shared" si="37"/>
        <v/>
      </c>
      <c r="J280" s="70" t="str">
        <f t="shared" si="38"/>
        <v/>
      </c>
      <c r="K280" s="68" t="str">
        <f t="shared" si="39"/>
        <v/>
      </c>
      <c r="L280" s="68" t="str">
        <f>IF(A280="","",SUM($K$31:K280))</f>
        <v/>
      </c>
      <c r="N280" s="71"/>
    </row>
    <row r="281" spans="1:14">
      <c r="A281" s="65" t="str">
        <f t="shared" si="30"/>
        <v/>
      </c>
      <c r="B281" s="66" t="str">
        <f t="shared" si="31"/>
        <v/>
      </c>
      <c r="C281" s="67" t="str">
        <f t="shared" si="32"/>
        <v/>
      </c>
      <c r="D281" s="68" t="str">
        <f t="shared" si="33"/>
        <v/>
      </c>
      <c r="E281" s="68" t="str">
        <f t="shared" si="34"/>
        <v/>
      </c>
      <c r="F281" s="68" t="str">
        <f t="shared" si="35"/>
        <v/>
      </c>
      <c r="G281" s="69"/>
      <c r="H281" s="68" t="str">
        <f t="shared" si="36"/>
        <v/>
      </c>
      <c r="I281" s="68" t="str">
        <f t="shared" si="37"/>
        <v/>
      </c>
      <c r="J281" s="70" t="str">
        <f t="shared" si="38"/>
        <v/>
      </c>
      <c r="K281" s="68" t="str">
        <f t="shared" si="39"/>
        <v/>
      </c>
      <c r="L281" s="68" t="str">
        <f>IF(A281="","",SUM($K$31:K281))</f>
        <v/>
      </c>
      <c r="N281" s="71"/>
    </row>
    <row r="282" spans="1:14">
      <c r="A282" s="65" t="str">
        <f t="shared" si="30"/>
        <v/>
      </c>
      <c r="B282" s="66" t="str">
        <f t="shared" si="31"/>
        <v/>
      </c>
      <c r="C282" s="67" t="str">
        <f t="shared" si="32"/>
        <v/>
      </c>
      <c r="D282" s="68" t="str">
        <f t="shared" si="33"/>
        <v/>
      </c>
      <c r="E282" s="68" t="str">
        <f t="shared" si="34"/>
        <v/>
      </c>
      <c r="F282" s="68" t="str">
        <f t="shared" si="35"/>
        <v/>
      </c>
      <c r="G282" s="69"/>
      <c r="H282" s="68" t="str">
        <f t="shared" si="36"/>
        <v/>
      </c>
      <c r="I282" s="68" t="str">
        <f t="shared" si="37"/>
        <v/>
      </c>
      <c r="J282" s="70" t="str">
        <f t="shared" si="38"/>
        <v/>
      </c>
      <c r="K282" s="68" t="str">
        <f t="shared" si="39"/>
        <v/>
      </c>
      <c r="L282" s="68" t="str">
        <f>IF(A282="","",SUM($K$31:K282))</f>
        <v/>
      </c>
      <c r="N282" s="71"/>
    </row>
    <row r="283" spans="1:14">
      <c r="A283" s="65" t="str">
        <f t="shared" si="30"/>
        <v/>
      </c>
      <c r="B283" s="66" t="str">
        <f t="shared" si="31"/>
        <v/>
      </c>
      <c r="C283" s="67" t="str">
        <f t="shared" si="32"/>
        <v/>
      </c>
      <c r="D283" s="68" t="str">
        <f t="shared" si="33"/>
        <v/>
      </c>
      <c r="E283" s="68" t="str">
        <f t="shared" si="34"/>
        <v/>
      </c>
      <c r="F283" s="68" t="str">
        <f t="shared" si="35"/>
        <v/>
      </c>
      <c r="G283" s="69"/>
      <c r="H283" s="68" t="str">
        <f t="shared" si="36"/>
        <v/>
      </c>
      <c r="I283" s="68" t="str">
        <f t="shared" si="37"/>
        <v/>
      </c>
      <c r="J283" s="70" t="str">
        <f t="shared" si="38"/>
        <v/>
      </c>
      <c r="K283" s="68" t="str">
        <f t="shared" si="39"/>
        <v/>
      </c>
      <c r="L283" s="68" t="str">
        <f>IF(A283="","",SUM($K$31:K283))</f>
        <v/>
      </c>
      <c r="N283" s="71"/>
    </row>
    <row r="284" spans="1:14">
      <c r="A284" s="65" t="str">
        <f t="shared" si="30"/>
        <v/>
      </c>
      <c r="B284" s="66" t="str">
        <f t="shared" si="31"/>
        <v/>
      </c>
      <c r="C284" s="67" t="str">
        <f t="shared" si="32"/>
        <v/>
      </c>
      <c r="D284" s="68" t="str">
        <f t="shared" si="33"/>
        <v/>
      </c>
      <c r="E284" s="68" t="str">
        <f t="shared" si="34"/>
        <v/>
      </c>
      <c r="F284" s="68" t="str">
        <f t="shared" si="35"/>
        <v/>
      </c>
      <c r="G284" s="69"/>
      <c r="H284" s="68" t="str">
        <f t="shared" si="36"/>
        <v/>
      </c>
      <c r="I284" s="68" t="str">
        <f t="shared" si="37"/>
        <v/>
      </c>
      <c r="J284" s="70" t="str">
        <f t="shared" si="38"/>
        <v/>
      </c>
      <c r="K284" s="68" t="str">
        <f t="shared" si="39"/>
        <v/>
      </c>
      <c r="L284" s="68" t="str">
        <f>IF(A284="","",SUM($K$31:K284))</f>
        <v/>
      </c>
      <c r="N284" s="71"/>
    </row>
    <row r="285" spans="1:14">
      <c r="A285" s="65" t="str">
        <f t="shared" si="30"/>
        <v/>
      </c>
      <c r="B285" s="66" t="str">
        <f t="shared" si="31"/>
        <v/>
      </c>
      <c r="C285" s="67" t="str">
        <f t="shared" si="32"/>
        <v/>
      </c>
      <c r="D285" s="68" t="str">
        <f t="shared" si="33"/>
        <v/>
      </c>
      <c r="E285" s="68" t="str">
        <f t="shared" si="34"/>
        <v/>
      </c>
      <c r="F285" s="68" t="str">
        <f t="shared" si="35"/>
        <v/>
      </c>
      <c r="G285" s="69"/>
      <c r="H285" s="68" t="str">
        <f t="shared" si="36"/>
        <v/>
      </c>
      <c r="I285" s="68" t="str">
        <f t="shared" si="37"/>
        <v/>
      </c>
      <c r="J285" s="70" t="str">
        <f t="shared" si="38"/>
        <v/>
      </c>
      <c r="K285" s="68" t="str">
        <f t="shared" si="39"/>
        <v/>
      </c>
      <c r="L285" s="68" t="str">
        <f>IF(A285="","",SUM($K$31:K285))</f>
        <v/>
      </c>
      <c r="N285" s="71"/>
    </row>
    <row r="286" spans="1:14">
      <c r="A286" s="65" t="str">
        <f t="shared" si="30"/>
        <v/>
      </c>
      <c r="B286" s="66" t="str">
        <f t="shared" si="31"/>
        <v/>
      </c>
      <c r="C286" s="67" t="str">
        <f t="shared" si="32"/>
        <v/>
      </c>
      <c r="D286" s="68" t="str">
        <f t="shared" si="33"/>
        <v/>
      </c>
      <c r="E286" s="68" t="str">
        <f t="shared" si="34"/>
        <v/>
      </c>
      <c r="F286" s="68" t="str">
        <f t="shared" si="35"/>
        <v/>
      </c>
      <c r="G286" s="69"/>
      <c r="H286" s="68" t="str">
        <f t="shared" si="36"/>
        <v/>
      </c>
      <c r="I286" s="68" t="str">
        <f t="shared" si="37"/>
        <v/>
      </c>
      <c r="J286" s="70" t="str">
        <f t="shared" si="38"/>
        <v/>
      </c>
      <c r="K286" s="68" t="str">
        <f t="shared" si="39"/>
        <v/>
      </c>
      <c r="L286" s="68" t="str">
        <f>IF(A286="","",SUM($K$31:K286))</f>
        <v/>
      </c>
      <c r="N286" s="71"/>
    </row>
    <row r="287" spans="1:14">
      <c r="A287" s="65" t="str">
        <f t="shared" ref="A287:A350" si="40">IF(I286="","",IF(OR(A286&gt;=nper,ROUND(I286,2)&lt;=0),"",A286+1))</f>
        <v/>
      </c>
      <c r="B287" s="66" t="str">
        <f t="shared" ref="B287:B350" si="41">IF(A287="","",IF(OR(periods_per_year=26,periods_per_year=52),IF(periods_per_year=26,IF(A287=1,fpdate,B286+14),IF(periods_per_year=52,IF(A287=1,fpdate,B286+7),"n/a")),IF(periods_per_year=24,DATE(YEAR(fpdate),MONTH(fpdate)+(A287-1)/2+IF(AND(DAY(fpdate)&gt;=15,MOD(A287,2)=0),1,0),IF(MOD(A287,2)=0,IF(DAY(fpdate)&gt;=15,DAY(fpdate)-14,DAY(fpdate)+14),DAY(fpdate))),IF(DAY(DATE(YEAR(fpdate),MONTH(fpdate)+A287-1,DAY(fpdate)))&lt;&gt;DAY(fpdate),DATE(YEAR(fpdate),MONTH(fpdate)+A287,0),DATE(YEAR(fpdate),MONTH(fpdate)+A287-1,DAY(fpdate))))))</f>
        <v/>
      </c>
      <c r="C287" s="67" t="str">
        <f t="shared" ref="C287:C350" si="42">IF(A287="","",IF(variable,IF(A287&lt;$L$6*periods_per_year,start_rate,IF($L$10&gt;=0,MIN($L$7,start_rate+$L$10*ROUNDUP((A287-$L$6*periods_per_year)/$L$9,0)),MAX($L$8,start_rate+$L$10*ROUNDUP((A287-$L$6*periods_per_year)/$L$9,0)))),start_rate))</f>
        <v/>
      </c>
      <c r="D287" s="68" t="str">
        <f t="shared" ref="D287:D350" si="43">IF(A287="","",ROUND((((1+C287/CP)^(CP/periods_per_year))-1)*I286,2))</f>
        <v/>
      </c>
      <c r="E287" s="68" t="str">
        <f t="shared" ref="E287:E350" si="44">IF(A287="","",IF(A287=nper,I286+D287,MIN(I286+D287,IF(C287=C286,E286,IF($D$10="Acc Bi-Weekly",ROUND((-PMT(((1+C287/CP)^(CP/12))-1,(nper-A287+1)*12/26,I286))/2,2),IF($D$10="Acc Weekly",ROUND((-PMT(((1+C287/CP)^(CP/12))-1,(nper-A287+1)*12/52,I286))/4,2),ROUND(-PMT(((1+C287/CP)^(CP/periods_per_year))-1,nper-A287+1,I286),2)))))))</f>
        <v/>
      </c>
      <c r="F287" s="68" t="str">
        <f t="shared" ref="F287:F350" si="45">IF(A287="","",IF(I286&lt;=E287,0,IF(IF(MOD(A287,int)=0,$D$14,0)+E287&gt;=I286+D287,I286+D287-E287,IF(MOD(A287,int)=0,$D$14,0)+IF(IF(MOD(A287,int)=0,$D$14,0)+IF(MOD(A287-$D$17,periods_per_year)=0,$D$16,0)+E287&lt;I286+D287,IF(MOD(A287-$D$17,periods_per_year)=0,$D$16,0),I286+D287-IF(MOD(A287,int)=0,$D$14,0)-E287))))</f>
        <v/>
      </c>
      <c r="G287" s="69"/>
      <c r="H287" s="68" t="str">
        <f t="shared" ref="H287:H350" si="46">IF(A287="","",E287-D287+G287+IF(F287="",0,F287))</f>
        <v/>
      </c>
      <c r="I287" s="68" t="str">
        <f t="shared" ref="I287:I350" si="47">IF(A287="","",I286-H287)</f>
        <v/>
      </c>
      <c r="J287" s="70" t="str">
        <f t="shared" ref="J287:J350" si="48">IF(A287="","",IF(MOD(A287,periods_per_year)=0,A287/periods_per_year,""))</f>
        <v/>
      </c>
      <c r="K287" s="68" t="str">
        <f t="shared" ref="K287:K350" si="49">IF(A287="","",$L$22*D287)</f>
        <v/>
      </c>
      <c r="L287" s="68" t="str">
        <f>IF(A287="","",SUM($K$31:K287))</f>
        <v/>
      </c>
      <c r="N287" s="71"/>
    </row>
    <row r="288" spans="1:14">
      <c r="A288" s="65" t="str">
        <f t="shared" si="40"/>
        <v/>
      </c>
      <c r="B288" s="66" t="str">
        <f t="shared" si="41"/>
        <v/>
      </c>
      <c r="C288" s="67" t="str">
        <f t="shared" si="42"/>
        <v/>
      </c>
      <c r="D288" s="68" t="str">
        <f t="shared" si="43"/>
        <v/>
      </c>
      <c r="E288" s="68" t="str">
        <f t="shared" si="44"/>
        <v/>
      </c>
      <c r="F288" s="68" t="str">
        <f t="shared" si="45"/>
        <v/>
      </c>
      <c r="G288" s="69"/>
      <c r="H288" s="68" t="str">
        <f t="shared" si="46"/>
        <v/>
      </c>
      <c r="I288" s="68" t="str">
        <f t="shared" si="47"/>
        <v/>
      </c>
      <c r="J288" s="70" t="str">
        <f t="shared" si="48"/>
        <v/>
      </c>
      <c r="K288" s="68" t="str">
        <f t="shared" si="49"/>
        <v/>
      </c>
      <c r="L288" s="68" t="str">
        <f>IF(A288="","",SUM($K$31:K288))</f>
        <v/>
      </c>
      <c r="N288" s="71"/>
    </row>
    <row r="289" spans="1:14">
      <c r="A289" s="65" t="str">
        <f t="shared" si="40"/>
        <v/>
      </c>
      <c r="B289" s="66" t="str">
        <f t="shared" si="41"/>
        <v/>
      </c>
      <c r="C289" s="67" t="str">
        <f t="shared" si="42"/>
        <v/>
      </c>
      <c r="D289" s="68" t="str">
        <f t="shared" si="43"/>
        <v/>
      </c>
      <c r="E289" s="68" t="str">
        <f t="shared" si="44"/>
        <v/>
      </c>
      <c r="F289" s="68" t="str">
        <f t="shared" si="45"/>
        <v/>
      </c>
      <c r="G289" s="69"/>
      <c r="H289" s="68" t="str">
        <f t="shared" si="46"/>
        <v/>
      </c>
      <c r="I289" s="68" t="str">
        <f t="shared" si="47"/>
        <v/>
      </c>
      <c r="J289" s="70" t="str">
        <f t="shared" si="48"/>
        <v/>
      </c>
      <c r="K289" s="68" t="str">
        <f t="shared" si="49"/>
        <v/>
      </c>
      <c r="L289" s="68" t="str">
        <f>IF(A289="","",SUM($K$31:K289))</f>
        <v/>
      </c>
      <c r="N289" s="71"/>
    </row>
    <row r="290" spans="1:14">
      <c r="A290" s="65" t="str">
        <f t="shared" si="40"/>
        <v/>
      </c>
      <c r="B290" s="66" t="str">
        <f t="shared" si="41"/>
        <v/>
      </c>
      <c r="C290" s="67" t="str">
        <f t="shared" si="42"/>
        <v/>
      </c>
      <c r="D290" s="68" t="str">
        <f t="shared" si="43"/>
        <v/>
      </c>
      <c r="E290" s="68" t="str">
        <f t="shared" si="44"/>
        <v/>
      </c>
      <c r="F290" s="68" t="str">
        <f t="shared" si="45"/>
        <v/>
      </c>
      <c r="G290" s="69"/>
      <c r="H290" s="68" t="str">
        <f t="shared" si="46"/>
        <v/>
      </c>
      <c r="I290" s="68" t="str">
        <f t="shared" si="47"/>
        <v/>
      </c>
      <c r="J290" s="70" t="str">
        <f t="shared" si="48"/>
        <v/>
      </c>
      <c r="K290" s="68" t="str">
        <f t="shared" si="49"/>
        <v/>
      </c>
      <c r="L290" s="68" t="str">
        <f>IF(A290="","",SUM($K$31:K290))</f>
        <v/>
      </c>
      <c r="N290" s="71"/>
    </row>
    <row r="291" spans="1:14">
      <c r="A291" s="65" t="str">
        <f t="shared" si="40"/>
        <v/>
      </c>
      <c r="B291" s="66" t="str">
        <f t="shared" si="41"/>
        <v/>
      </c>
      <c r="C291" s="67" t="str">
        <f t="shared" si="42"/>
        <v/>
      </c>
      <c r="D291" s="68" t="str">
        <f t="shared" si="43"/>
        <v/>
      </c>
      <c r="E291" s="68" t="str">
        <f t="shared" si="44"/>
        <v/>
      </c>
      <c r="F291" s="68" t="str">
        <f t="shared" si="45"/>
        <v/>
      </c>
      <c r="G291" s="69"/>
      <c r="H291" s="68" t="str">
        <f t="shared" si="46"/>
        <v/>
      </c>
      <c r="I291" s="68" t="str">
        <f t="shared" si="47"/>
        <v/>
      </c>
      <c r="J291" s="70" t="str">
        <f t="shared" si="48"/>
        <v/>
      </c>
      <c r="K291" s="68" t="str">
        <f t="shared" si="49"/>
        <v/>
      </c>
      <c r="L291" s="68" t="str">
        <f>IF(A291="","",SUM($K$31:K291))</f>
        <v/>
      </c>
      <c r="N291" s="71"/>
    </row>
    <row r="292" spans="1:14">
      <c r="A292" s="65" t="str">
        <f t="shared" si="40"/>
        <v/>
      </c>
      <c r="B292" s="66" t="str">
        <f t="shared" si="41"/>
        <v/>
      </c>
      <c r="C292" s="67" t="str">
        <f t="shared" si="42"/>
        <v/>
      </c>
      <c r="D292" s="68" t="str">
        <f t="shared" si="43"/>
        <v/>
      </c>
      <c r="E292" s="68" t="str">
        <f t="shared" si="44"/>
        <v/>
      </c>
      <c r="F292" s="68" t="str">
        <f t="shared" si="45"/>
        <v/>
      </c>
      <c r="G292" s="69"/>
      <c r="H292" s="68" t="str">
        <f t="shared" si="46"/>
        <v/>
      </c>
      <c r="I292" s="68" t="str">
        <f t="shared" si="47"/>
        <v/>
      </c>
      <c r="J292" s="70" t="str">
        <f t="shared" si="48"/>
        <v/>
      </c>
      <c r="K292" s="68" t="str">
        <f t="shared" si="49"/>
        <v/>
      </c>
      <c r="L292" s="68" t="str">
        <f>IF(A292="","",SUM($K$31:K292))</f>
        <v/>
      </c>
      <c r="N292" s="71"/>
    </row>
    <row r="293" spans="1:14">
      <c r="A293" s="65" t="str">
        <f t="shared" si="40"/>
        <v/>
      </c>
      <c r="B293" s="66" t="str">
        <f t="shared" si="41"/>
        <v/>
      </c>
      <c r="C293" s="67" t="str">
        <f t="shared" si="42"/>
        <v/>
      </c>
      <c r="D293" s="68" t="str">
        <f t="shared" si="43"/>
        <v/>
      </c>
      <c r="E293" s="68" t="str">
        <f t="shared" si="44"/>
        <v/>
      </c>
      <c r="F293" s="68" t="str">
        <f t="shared" si="45"/>
        <v/>
      </c>
      <c r="G293" s="69"/>
      <c r="H293" s="68" t="str">
        <f t="shared" si="46"/>
        <v/>
      </c>
      <c r="I293" s="68" t="str">
        <f t="shared" si="47"/>
        <v/>
      </c>
      <c r="J293" s="70" t="str">
        <f t="shared" si="48"/>
        <v/>
      </c>
      <c r="K293" s="68" t="str">
        <f t="shared" si="49"/>
        <v/>
      </c>
      <c r="L293" s="68" t="str">
        <f>IF(A293="","",SUM($K$31:K293))</f>
        <v/>
      </c>
      <c r="N293" s="71"/>
    </row>
    <row r="294" spans="1:14">
      <c r="A294" s="65" t="str">
        <f t="shared" si="40"/>
        <v/>
      </c>
      <c r="B294" s="66" t="str">
        <f t="shared" si="41"/>
        <v/>
      </c>
      <c r="C294" s="67" t="str">
        <f t="shared" si="42"/>
        <v/>
      </c>
      <c r="D294" s="68" t="str">
        <f t="shared" si="43"/>
        <v/>
      </c>
      <c r="E294" s="68" t="str">
        <f t="shared" si="44"/>
        <v/>
      </c>
      <c r="F294" s="68" t="str">
        <f t="shared" si="45"/>
        <v/>
      </c>
      <c r="G294" s="69"/>
      <c r="H294" s="68" t="str">
        <f t="shared" si="46"/>
        <v/>
      </c>
      <c r="I294" s="68" t="str">
        <f t="shared" si="47"/>
        <v/>
      </c>
      <c r="J294" s="70" t="str">
        <f t="shared" si="48"/>
        <v/>
      </c>
      <c r="K294" s="68" t="str">
        <f t="shared" si="49"/>
        <v/>
      </c>
      <c r="L294" s="68" t="str">
        <f>IF(A294="","",SUM($K$31:K294))</f>
        <v/>
      </c>
      <c r="N294" s="71"/>
    </row>
    <row r="295" spans="1:14">
      <c r="A295" s="65" t="str">
        <f t="shared" si="40"/>
        <v/>
      </c>
      <c r="B295" s="66" t="str">
        <f t="shared" si="41"/>
        <v/>
      </c>
      <c r="C295" s="67" t="str">
        <f t="shared" si="42"/>
        <v/>
      </c>
      <c r="D295" s="68" t="str">
        <f t="shared" si="43"/>
        <v/>
      </c>
      <c r="E295" s="68" t="str">
        <f t="shared" si="44"/>
        <v/>
      </c>
      <c r="F295" s="68" t="str">
        <f t="shared" si="45"/>
        <v/>
      </c>
      <c r="G295" s="69"/>
      <c r="H295" s="68" t="str">
        <f t="shared" si="46"/>
        <v/>
      </c>
      <c r="I295" s="68" t="str">
        <f t="shared" si="47"/>
        <v/>
      </c>
      <c r="J295" s="70" t="str">
        <f t="shared" si="48"/>
        <v/>
      </c>
      <c r="K295" s="68" t="str">
        <f t="shared" si="49"/>
        <v/>
      </c>
      <c r="L295" s="68" t="str">
        <f>IF(A295="","",SUM($K$31:K295))</f>
        <v/>
      </c>
      <c r="N295" s="71"/>
    </row>
    <row r="296" spans="1:14">
      <c r="A296" s="65" t="str">
        <f t="shared" si="40"/>
        <v/>
      </c>
      <c r="B296" s="66" t="str">
        <f t="shared" si="41"/>
        <v/>
      </c>
      <c r="C296" s="67" t="str">
        <f t="shared" si="42"/>
        <v/>
      </c>
      <c r="D296" s="68" t="str">
        <f t="shared" si="43"/>
        <v/>
      </c>
      <c r="E296" s="68" t="str">
        <f t="shared" si="44"/>
        <v/>
      </c>
      <c r="F296" s="68" t="str">
        <f t="shared" si="45"/>
        <v/>
      </c>
      <c r="G296" s="69"/>
      <c r="H296" s="68" t="str">
        <f t="shared" si="46"/>
        <v/>
      </c>
      <c r="I296" s="68" t="str">
        <f t="shared" si="47"/>
        <v/>
      </c>
      <c r="J296" s="70" t="str">
        <f t="shared" si="48"/>
        <v/>
      </c>
      <c r="K296" s="68" t="str">
        <f t="shared" si="49"/>
        <v/>
      </c>
      <c r="L296" s="68" t="str">
        <f>IF(A296="","",SUM($K$31:K296))</f>
        <v/>
      </c>
      <c r="N296" s="71"/>
    </row>
    <row r="297" spans="1:14">
      <c r="A297" s="65" t="str">
        <f t="shared" si="40"/>
        <v/>
      </c>
      <c r="B297" s="66" t="str">
        <f t="shared" si="41"/>
        <v/>
      </c>
      <c r="C297" s="67" t="str">
        <f t="shared" si="42"/>
        <v/>
      </c>
      <c r="D297" s="68" t="str">
        <f t="shared" si="43"/>
        <v/>
      </c>
      <c r="E297" s="68" t="str">
        <f t="shared" si="44"/>
        <v/>
      </c>
      <c r="F297" s="68" t="str">
        <f t="shared" si="45"/>
        <v/>
      </c>
      <c r="G297" s="69"/>
      <c r="H297" s="68" t="str">
        <f t="shared" si="46"/>
        <v/>
      </c>
      <c r="I297" s="68" t="str">
        <f t="shared" si="47"/>
        <v/>
      </c>
      <c r="J297" s="70" t="str">
        <f t="shared" si="48"/>
        <v/>
      </c>
      <c r="K297" s="68" t="str">
        <f t="shared" si="49"/>
        <v/>
      </c>
      <c r="L297" s="68" t="str">
        <f>IF(A297="","",SUM($K$31:K297))</f>
        <v/>
      </c>
      <c r="N297" s="71"/>
    </row>
    <row r="298" spans="1:14">
      <c r="A298" s="65" t="str">
        <f t="shared" si="40"/>
        <v/>
      </c>
      <c r="B298" s="66" t="str">
        <f t="shared" si="41"/>
        <v/>
      </c>
      <c r="C298" s="67" t="str">
        <f t="shared" si="42"/>
        <v/>
      </c>
      <c r="D298" s="68" t="str">
        <f t="shared" si="43"/>
        <v/>
      </c>
      <c r="E298" s="68" t="str">
        <f t="shared" si="44"/>
        <v/>
      </c>
      <c r="F298" s="68" t="str">
        <f t="shared" si="45"/>
        <v/>
      </c>
      <c r="G298" s="69"/>
      <c r="H298" s="68" t="str">
        <f t="shared" si="46"/>
        <v/>
      </c>
      <c r="I298" s="68" t="str">
        <f t="shared" si="47"/>
        <v/>
      </c>
      <c r="J298" s="70" t="str">
        <f t="shared" si="48"/>
        <v/>
      </c>
      <c r="K298" s="68" t="str">
        <f t="shared" si="49"/>
        <v/>
      </c>
      <c r="L298" s="68" t="str">
        <f>IF(A298="","",SUM($K$31:K298))</f>
        <v/>
      </c>
      <c r="N298" s="71"/>
    </row>
    <row r="299" spans="1:14">
      <c r="A299" s="65" t="str">
        <f t="shared" si="40"/>
        <v/>
      </c>
      <c r="B299" s="66" t="str">
        <f t="shared" si="41"/>
        <v/>
      </c>
      <c r="C299" s="67" t="str">
        <f t="shared" si="42"/>
        <v/>
      </c>
      <c r="D299" s="68" t="str">
        <f t="shared" si="43"/>
        <v/>
      </c>
      <c r="E299" s="68" t="str">
        <f t="shared" si="44"/>
        <v/>
      </c>
      <c r="F299" s="68" t="str">
        <f t="shared" si="45"/>
        <v/>
      </c>
      <c r="G299" s="69"/>
      <c r="H299" s="68" t="str">
        <f t="shared" si="46"/>
        <v/>
      </c>
      <c r="I299" s="68" t="str">
        <f t="shared" si="47"/>
        <v/>
      </c>
      <c r="J299" s="70" t="str">
        <f t="shared" si="48"/>
        <v/>
      </c>
      <c r="K299" s="68" t="str">
        <f t="shared" si="49"/>
        <v/>
      </c>
      <c r="L299" s="68" t="str">
        <f>IF(A299="","",SUM($K$31:K299))</f>
        <v/>
      </c>
      <c r="N299" s="71"/>
    </row>
    <row r="300" spans="1:14">
      <c r="A300" s="65" t="str">
        <f t="shared" si="40"/>
        <v/>
      </c>
      <c r="B300" s="66" t="str">
        <f t="shared" si="41"/>
        <v/>
      </c>
      <c r="C300" s="67" t="str">
        <f t="shared" si="42"/>
        <v/>
      </c>
      <c r="D300" s="68" t="str">
        <f t="shared" si="43"/>
        <v/>
      </c>
      <c r="E300" s="68" t="str">
        <f t="shared" si="44"/>
        <v/>
      </c>
      <c r="F300" s="68" t="str">
        <f t="shared" si="45"/>
        <v/>
      </c>
      <c r="G300" s="69"/>
      <c r="H300" s="68" t="str">
        <f t="shared" si="46"/>
        <v/>
      </c>
      <c r="I300" s="68" t="str">
        <f t="shared" si="47"/>
        <v/>
      </c>
      <c r="J300" s="70" t="str">
        <f t="shared" si="48"/>
        <v/>
      </c>
      <c r="K300" s="68" t="str">
        <f t="shared" si="49"/>
        <v/>
      </c>
      <c r="L300" s="68" t="str">
        <f>IF(A300="","",SUM($K$31:K300))</f>
        <v/>
      </c>
      <c r="N300" s="71"/>
    </row>
    <row r="301" spans="1:14">
      <c r="A301" s="65" t="str">
        <f t="shared" si="40"/>
        <v/>
      </c>
      <c r="B301" s="66" t="str">
        <f t="shared" si="41"/>
        <v/>
      </c>
      <c r="C301" s="67" t="str">
        <f t="shared" si="42"/>
        <v/>
      </c>
      <c r="D301" s="68" t="str">
        <f t="shared" si="43"/>
        <v/>
      </c>
      <c r="E301" s="68" t="str">
        <f t="shared" si="44"/>
        <v/>
      </c>
      <c r="F301" s="68" t="str">
        <f t="shared" si="45"/>
        <v/>
      </c>
      <c r="G301" s="69"/>
      <c r="H301" s="68" t="str">
        <f t="shared" si="46"/>
        <v/>
      </c>
      <c r="I301" s="68" t="str">
        <f t="shared" si="47"/>
        <v/>
      </c>
      <c r="J301" s="70" t="str">
        <f t="shared" si="48"/>
        <v/>
      </c>
      <c r="K301" s="68" t="str">
        <f t="shared" si="49"/>
        <v/>
      </c>
      <c r="L301" s="68" t="str">
        <f>IF(A301="","",SUM($K$31:K301))</f>
        <v/>
      </c>
      <c r="N301" s="71"/>
    </row>
    <row r="302" spans="1:14">
      <c r="A302" s="65" t="str">
        <f t="shared" si="40"/>
        <v/>
      </c>
      <c r="B302" s="66" t="str">
        <f t="shared" si="41"/>
        <v/>
      </c>
      <c r="C302" s="67" t="str">
        <f t="shared" si="42"/>
        <v/>
      </c>
      <c r="D302" s="68" t="str">
        <f t="shared" si="43"/>
        <v/>
      </c>
      <c r="E302" s="68" t="str">
        <f t="shared" si="44"/>
        <v/>
      </c>
      <c r="F302" s="68" t="str">
        <f t="shared" si="45"/>
        <v/>
      </c>
      <c r="G302" s="69"/>
      <c r="H302" s="68" t="str">
        <f t="shared" si="46"/>
        <v/>
      </c>
      <c r="I302" s="68" t="str">
        <f t="shared" si="47"/>
        <v/>
      </c>
      <c r="J302" s="70" t="str">
        <f t="shared" si="48"/>
        <v/>
      </c>
      <c r="K302" s="68" t="str">
        <f t="shared" si="49"/>
        <v/>
      </c>
      <c r="L302" s="68" t="str">
        <f>IF(A302="","",SUM($K$31:K302))</f>
        <v/>
      </c>
      <c r="N302" s="71"/>
    </row>
    <row r="303" spans="1:14">
      <c r="A303" s="65" t="str">
        <f t="shared" si="40"/>
        <v/>
      </c>
      <c r="B303" s="66" t="str">
        <f t="shared" si="41"/>
        <v/>
      </c>
      <c r="C303" s="67" t="str">
        <f t="shared" si="42"/>
        <v/>
      </c>
      <c r="D303" s="68" t="str">
        <f t="shared" si="43"/>
        <v/>
      </c>
      <c r="E303" s="68" t="str">
        <f t="shared" si="44"/>
        <v/>
      </c>
      <c r="F303" s="68" t="str">
        <f t="shared" si="45"/>
        <v/>
      </c>
      <c r="G303" s="69"/>
      <c r="H303" s="68" t="str">
        <f t="shared" si="46"/>
        <v/>
      </c>
      <c r="I303" s="68" t="str">
        <f t="shared" si="47"/>
        <v/>
      </c>
      <c r="J303" s="70" t="str">
        <f t="shared" si="48"/>
        <v/>
      </c>
      <c r="K303" s="68" t="str">
        <f t="shared" si="49"/>
        <v/>
      </c>
      <c r="L303" s="68" t="str">
        <f>IF(A303="","",SUM($K$31:K303))</f>
        <v/>
      </c>
      <c r="N303" s="71"/>
    </row>
    <row r="304" spans="1:14">
      <c r="A304" s="65" t="str">
        <f t="shared" si="40"/>
        <v/>
      </c>
      <c r="B304" s="66" t="str">
        <f t="shared" si="41"/>
        <v/>
      </c>
      <c r="C304" s="67" t="str">
        <f t="shared" si="42"/>
        <v/>
      </c>
      <c r="D304" s="68" t="str">
        <f t="shared" si="43"/>
        <v/>
      </c>
      <c r="E304" s="68" t="str">
        <f t="shared" si="44"/>
        <v/>
      </c>
      <c r="F304" s="68" t="str">
        <f t="shared" si="45"/>
        <v/>
      </c>
      <c r="G304" s="69"/>
      <c r="H304" s="68" t="str">
        <f t="shared" si="46"/>
        <v/>
      </c>
      <c r="I304" s="68" t="str">
        <f t="shared" si="47"/>
        <v/>
      </c>
      <c r="J304" s="70" t="str">
        <f t="shared" si="48"/>
        <v/>
      </c>
      <c r="K304" s="68" t="str">
        <f t="shared" si="49"/>
        <v/>
      </c>
      <c r="L304" s="68" t="str">
        <f>IF(A304="","",SUM($K$31:K304))</f>
        <v/>
      </c>
      <c r="N304" s="71"/>
    </row>
    <row r="305" spans="1:14">
      <c r="A305" s="65" t="str">
        <f t="shared" si="40"/>
        <v/>
      </c>
      <c r="B305" s="66" t="str">
        <f t="shared" si="41"/>
        <v/>
      </c>
      <c r="C305" s="67" t="str">
        <f t="shared" si="42"/>
        <v/>
      </c>
      <c r="D305" s="68" t="str">
        <f t="shared" si="43"/>
        <v/>
      </c>
      <c r="E305" s="68" t="str">
        <f t="shared" si="44"/>
        <v/>
      </c>
      <c r="F305" s="68" t="str">
        <f t="shared" si="45"/>
        <v/>
      </c>
      <c r="G305" s="69"/>
      <c r="H305" s="68" t="str">
        <f t="shared" si="46"/>
        <v/>
      </c>
      <c r="I305" s="68" t="str">
        <f t="shared" si="47"/>
        <v/>
      </c>
      <c r="J305" s="70" t="str">
        <f t="shared" si="48"/>
        <v/>
      </c>
      <c r="K305" s="68" t="str">
        <f t="shared" si="49"/>
        <v/>
      </c>
      <c r="L305" s="68" t="str">
        <f>IF(A305="","",SUM($K$31:K305))</f>
        <v/>
      </c>
      <c r="N305" s="71"/>
    </row>
    <row r="306" spans="1:14">
      <c r="A306" s="65" t="str">
        <f t="shared" si="40"/>
        <v/>
      </c>
      <c r="B306" s="66" t="str">
        <f t="shared" si="41"/>
        <v/>
      </c>
      <c r="C306" s="67" t="str">
        <f t="shared" si="42"/>
        <v/>
      </c>
      <c r="D306" s="68" t="str">
        <f t="shared" si="43"/>
        <v/>
      </c>
      <c r="E306" s="68" t="str">
        <f t="shared" si="44"/>
        <v/>
      </c>
      <c r="F306" s="68" t="str">
        <f t="shared" si="45"/>
        <v/>
      </c>
      <c r="G306" s="69"/>
      <c r="H306" s="68" t="str">
        <f t="shared" si="46"/>
        <v/>
      </c>
      <c r="I306" s="68" t="str">
        <f t="shared" si="47"/>
        <v/>
      </c>
      <c r="J306" s="70" t="str">
        <f t="shared" si="48"/>
        <v/>
      </c>
      <c r="K306" s="68" t="str">
        <f t="shared" si="49"/>
        <v/>
      </c>
      <c r="L306" s="68" t="str">
        <f>IF(A306="","",SUM($K$31:K306))</f>
        <v/>
      </c>
      <c r="N306" s="71"/>
    </row>
    <row r="307" spans="1:14">
      <c r="A307" s="65" t="str">
        <f t="shared" si="40"/>
        <v/>
      </c>
      <c r="B307" s="66" t="str">
        <f t="shared" si="41"/>
        <v/>
      </c>
      <c r="C307" s="67" t="str">
        <f t="shared" si="42"/>
        <v/>
      </c>
      <c r="D307" s="68" t="str">
        <f t="shared" si="43"/>
        <v/>
      </c>
      <c r="E307" s="68" t="str">
        <f t="shared" si="44"/>
        <v/>
      </c>
      <c r="F307" s="68" t="str">
        <f t="shared" si="45"/>
        <v/>
      </c>
      <c r="G307" s="69"/>
      <c r="H307" s="68" t="str">
        <f t="shared" si="46"/>
        <v/>
      </c>
      <c r="I307" s="68" t="str">
        <f t="shared" si="47"/>
        <v/>
      </c>
      <c r="J307" s="70" t="str">
        <f t="shared" si="48"/>
        <v/>
      </c>
      <c r="K307" s="68" t="str">
        <f t="shared" si="49"/>
        <v/>
      </c>
      <c r="L307" s="68" t="str">
        <f>IF(A307="","",SUM($K$31:K307))</f>
        <v/>
      </c>
      <c r="N307" s="71"/>
    </row>
    <row r="308" spans="1:14">
      <c r="A308" s="65" t="str">
        <f t="shared" si="40"/>
        <v/>
      </c>
      <c r="B308" s="66" t="str">
        <f t="shared" si="41"/>
        <v/>
      </c>
      <c r="C308" s="67" t="str">
        <f t="shared" si="42"/>
        <v/>
      </c>
      <c r="D308" s="68" t="str">
        <f t="shared" si="43"/>
        <v/>
      </c>
      <c r="E308" s="68" t="str">
        <f t="shared" si="44"/>
        <v/>
      </c>
      <c r="F308" s="68" t="str">
        <f t="shared" si="45"/>
        <v/>
      </c>
      <c r="G308" s="69"/>
      <c r="H308" s="68" t="str">
        <f t="shared" si="46"/>
        <v/>
      </c>
      <c r="I308" s="68" t="str">
        <f t="shared" si="47"/>
        <v/>
      </c>
      <c r="J308" s="70" t="str">
        <f t="shared" si="48"/>
        <v/>
      </c>
      <c r="K308" s="68" t="str">
        <f t="shared" si="49"/>
        <v/>
      </c>
      <c r="L308" s="68" t="str">
        <f>IF(A308="","",SUM($K$31:K308))</f>
        <v/>
      </c>
      <c r="N308" s="71"/>
    </row>
    <row r="309" spans="1:14">
      <c r="A309" s="65" t="str">
        <f t="shared" si="40"/>
        <v/>
      </c>
      <c r="B309" s="66" t="str">
        <f t="shared" si="41"/>
        <v/>
      </c>
      <c r="C309" s="67" t="str">
        <f t="shared" si="42"/>
        <v/>
      </c>
      <c r="D309" s="68" t="str">
        <f t="shared" si="43"/>
        <v/>
      </c>
      <c r="E309" s="68" t="str">
        <f t="shared" si="44"/>
        <v/>
      </c>
      <c r="F309" s="68" t="str">
        <f t="shared" si="45"/>
        <v/>
      </c>
      <c r="G309" s="69"/>
      <c r="H309" s="68" t="str">
        <f t="shared" si="46"/>
        <v/>
      </c>
      <c r="I309" s="68" t="str">
        <f t="shared" si="47"/>
        <v/>
      </c>
      <c r="J309" s="70" t="str">
        <f t="shared" si="48"/>
        <v/>
      </c>
      <c r="K309" s="68" t="str">
        <f t="shared" si="49"/>
        <v/>
      </c>
      <c r="L309" s="68" t="str">
        <f>IF(A309="","",SUM($K$31:K309))</f>
        <v/>
      </c>
      <c r="N309" s="71"/>
    </row>
    <row r="310" spans="1:14">
      <c r="A310" s="65" t="str">
        <f t="shared" si="40"/>
        <v/>
      </c>
      <c r="B310" s="66" t="str">
        <f t="shared" si="41"/>
        <v/>
      </c>
      <c r="C310" s="67" t="str">
        <f t="shared" si="42"/>
        <v/>
      </c>
      <c r="D310" s="68" t="str">
        <f t="shared" si="43"/>
        <v/>
      </c>
      <c r="E310" s="68" t="str">
        <f t="shared" si="44"/>
        <v/>
      </c>
      <c r="F310" s="68" t="str">
        <f t="shared" si="45"/>
        <v/>
      </c>
      <c r="G310" s="69"/>
      <c r="H310" s="68" t="str">
        <f t="shared" si="46"/>
        <v/>
      </c>
      <c r="I310" s="68" t="str">
        <f t="shared" si="47"/>
        <v/>
      </c>
      <c r="J310" s="70" t="str">
        <f t="shared" si="48"/>
        <v/>
      </c>
      <c r="K310" s="68" t="str">
        <f t="shared" si="49"/>
        <v/>
      </c>
      <c r="L310" s="68" t="str">
        <f>IF(A310="","",SUM($K$31:K310))</f>
        <v/>
      </c>
      <c r="N310" s="71"/>
    </row>
    <row r="311" spans="1:14">
      <c r="A311" s="65" t="str">
        <f t="shared" si="40"/>
        <v/>
      </c>
      <c r="B311" s="66" t="str">
        <f t="shared" si="41"/>
        <v/>
      </c>
      <c r="C311" s="67" t="str">
        <f t="shared" si="42"/>
        <v/>
      </c>
      <c r="D311" s="68" t="str">
        <f t="shared" si="43"/>
        <v/>
      </c>
      <c r="E311" s="68" t="str">
        <f t="shared" si="44"/>
        <v/>
      </c>
      <c r="F311" s="68" t="str">
        <f t="shared" si="45"/>
        <v/>
      </c>
      <c r="G311" s="69"/>
      <c r="H311" s="68" t="str">
        <f t="shared" si="46"/>
        <v/>
      </c>
      <c r="I311" s="68" t="str">
        <f t="shared" si="47"/>
        <v/>
      </c>
      <c r="J311" s="70" t="str">
        <f t="shared" si="48"/>
        <v/>
      </c>
      <c r="K311" s="68" t="str">
        <f t="shared" si="49"/>
        <v/>
      </c>
      <c r="L311" s="68" t="str">
        <f>IF(A311="","",SUM($K$31:K311))</f>
        <v/>
      </c>
      <c r="N311" s="71"/>
    </row>
    <row r="312" spans="1:14">
      <c r="A312" s="65" t="str">
        <f t="shared" si="40"/>
        <v/>
      </c>
      <c r="B312" s="66" t="str">
        <f t="shared" si="41"/>
        <v/>
      </c>
      <c r="C312" s="67" t="str">
        <f t="shared" si="42"/>
        <v/>
      </c>
      <c r="D312" s="68" t="str">
        <f t="shared" si="43"/>
        <v/>
      </c>
      <c r="E312" s="68" t="str">
        <f t="shared" si="44"/>
        <v/>
      </c>
      <c r="F312" s="68" t="str">
        <f t="shared" si="45"/>
        <v/>
      </c>
      <c r="G312" s="69"/>
      <c r="H312" s="68" t="str">
        <f t="shared" si="46"/>
        <v/>
      </c>
      <c r="I312" s="68" t="str">
        <f t="shared" si="47"/>
        <v/>
      </c>
      <c r="J312" s="70" t="str">
        <f t="shared" si="48"/>
        <v/>
      </c>
      <c r="K312" s="68" t="str">
        <f t="shared" si="49"/>
        <v/>
      </c>
      <c r="L312" s="68" t="str">
        <f>IF(A312="","",SUM($K$31:K312))</f>
        <v/>
      </c>
      <c r="N312" s="71"/>
    </row>
    <row r="313" spans="1:14">
      <c r="A313" s="65" t="str">
        <f t="shared" si="40"/>
        <v/>
      </c>
      <c r="B313" s="66" t="str">
        <f t="shared" si="41"/>
        <v/>
      </c>
      <c r="C313" s="67" t="str">
        <f t="shared" si="42"/>
        <v/>
      </c>
      <c r="D313" s="68" t="str">
        <f t="shared" si="43"/>
        <v/>
      </c>
      <c r="E313" s="68" t="str">
        <f t="shared" si="44"/>
        <v/>
      </c>
      <c r="F313" s="68" t="str">
        <f t="shared" si="45"/>
        <v/>
      </c>
      <c r="G313" s="69"/>
      <c r="H313" s="68" t="str">
        <f t="shared" si="46"/>
        <v/>
      </c>
      <c r="I313" s="68" t="str">
        <f t="shared" si="47"/>
        <v/>
      </c>
      <c r="J313" s="70" t="str">
        <f t="shared" si="48"/>
        <v/>
      </c>
      <c r="K313" s="68" t="str">
        <f t="shared" si="49"/>
        <v/>
      </c>
      <c r="L313" s="68" t="str">
        <f>IF(A313="","",SUM($K$31:K313))</f>
        <v/>
      </c>
      <c r="N313" s="71"/>
    </row>
    <row r="314" spans="1:14">
      <c r="A314" s="65" t="str">
        <f t="shared" si="40"/>
        <v/>
      </c>
      <c r="B314" s="66" t="str">
        <f t="shared" si="41"/>
        <v/>
      </c>
      <c r="C314" s="67" t="str">
        <f t="shared" si="42"/>
        <v/>
      </c>
      <c r="D314" s="68" t="str">
        <f t="shared" si="43"/>
        <v/>
      </c>
      <c r="E314" s="68" t="str">
        <f t="shared" si="44"/>
        <v/>
      </c>
      <c r="F314" s="68" t="str">
        <f t="shared" si="45"/>
        <v/>
      </c>
      <c r="G314" s="69"/>
      <c r="H314" s="68" t="str">
        <f t="shared" si="46"/>
        <v/>
      </c>
      <c r="I314" s="68" t="str">
        <f t="shared" si="47"/>
        <v/>
      </c>
      <c r="J314" s="70" t="str">
        <f t="shared" si="48"/>
        <v/>
      </c>
      <c r="K314" s="68" t="str">
        <f t="shared" si="49"/>
        <v/>
      </c>
      <c r="L314" s="68" t="str">
        <f>IF(A314="","",SUM($K$31:K314))</f>
        <v/>
      </c>
      <c r="N314" s="71"/>
    </row>
    <row r="315" spans="1:14">
      <c r="A315" s="65" t="str">
        <f t="shared" si="40"/>
        <v/>
      </c>
      <c r="B315" s="66" t="str">
        <f t="shared" si="41"/>
        <v/>
      </c>
      <c r="C315" s="67" t="str">
        <f t="shared" si="42"/>
        <v/>
      </c>
      <c r="D315" s="68" t="str">
        <f t="shared" si="43"/>
        <v/>
      </c>
      <c r="E315" s="68" t="str">
        <f t="shared" si="44"/>
        <v/>
      </c>
      <c r="F315" s="68" t="str">
        <f t="shared" si="45"/>
        <v/>
      </c>
      <c r="G315" s="69"/>
      <c r="H315" s="68" t="str">
        <f t="shared" si="46"/>
        <v/>
      </c>
      <c r="I315" s="68" t="str">
        <f t="shared" si="47"/>
        <v/>
      </c>
      <c r="J315" s="70" t="str">
        <f t="shared" si="48"/>
        <v/>
      </c>
      <c r="K315" s="68" t="str">
        <f t="shared" si="49"/>
        <v/>
      </c>
      <c r="L315" s="68" t="str">
        <f>IF(A315="","",SUM($K$31:K315))</f>
        <v/>
      </c>
      <c r="N315" s="71"/>
    </row>
    <row r="316" spans="1:14">
      <c r="A316" s="65" t="str">
        <f t="shared" si="40"/>
        <v/>
      </c>
      <c r="B316" s="66" t="str">
        <f t="shared" si="41"/>
        <v/>
      </c>
      <c r="C316" s="67" t="str">
        <f t="shared" si="42"/>
        <v/>
      </c>
      <c r="D316" s="68" t="str">
        <f t="shared" si="43"/>
        <v/>
      </c>
      <c r="E316" s="68" t="str">
        <f t="shared" si="44"/>
        <v/>
      </c>
      <c r="F316" s="68" t="str">
        <f t="shared" si="45"/>
        <v/>
      </c>
      <c r="G316" s="69"/>
      <c r="H316" s="68" t="str">
        <f t="shared" si="46"/>
        <v/>
      </c>
      <c r="I316" s="68" t="str">
        <f t="shared" si="47"/>
        <v/>
      </c>
      <c r="J316" s="70" t="str">
        <f t="shared" si="48"/>
        <v/>
      </c>
      <c r="K316" s="68" t="str">
        <f t="shared" si="49"/>
        <v/>
      </c>
      <c r="L316" s="68" t="str">
        <f>IF(A316="","",SUM($K$31:K316))</f>
        <v/>
      </c>
      <c r="N316" s="71"/>
    </row>
    <row r="317" spans="1:14">
      <c r="A317" s="65" t="str">
        <f t="shared" si="40"/>
        <v/>
      </c>
      <c r="B317" s="66" t="str">
        <f t="shared" si="41"/>
        <v/>
      </c>
      <c r="C317" s="67" t="str">
        <f t="shared" si="42"/>
        <v/>
      </c>
      <c r="D317" s="68" t="str">
        <f t="shared" si="43"/>
        <v/>
      </c>
      <c r="E317" s="68" t="str">
        <f t="shared" si="44"/>
        <v/>
      </c>
      <c r="F317" s="68" t="str">
        <f t="shared" si="45"/>
        <v/>
      </c>
      <c r="G317" s="69"/>
      <c r="H317" s="68" t="str">
        <f t="shared" si="46"/>
        <v/>
      </c>
      <c r="I317" s="68" t="str">
        <f t="shared" si="47"/>
        <v/>
      </c>
      <c r="J317" s="70" t="str">
        <f t="shared" si="48"/>
        <v/>
      </c>
      <c r="K317" s="68" t="str">
        <f t="shared" si="49"/>
        <v/>
      </c>
      <c r="L317" s="68" t="str">
        <f>IF(A317="","",SUM($K$31:K317))</f>
        <v/>
      </c>
      <c r="N317" s="71"/>
    </row>
    <row r="318" spans="1:14">
      <c r="A318" s="65" t="str">
        <f t="shared" si="40"/>
        <v/>
      </c>
      <c r="B318" s="66" t="str">
        <f t="shared" si="41"/>
        <v/>
      </c>
      <c r="C318" s="67" t="str">
        <f t="shared" si="42"/>
        <v/>
      </c>
      <c r="D318" s="68" t="str">
        <f t="shared" si="43"/>
        <v/>
      </c>
      <c r="E318" s="68" t="str">
        <f t="shared" si="44"/>
        <v/>
      </c>
      <c r="F318" s="68" t="str">
        <f t="shared" si="45"/>
        <v/>
      </c>
      <c r="G318" s="69"/>
      <c r="H318" s="68" t="str">
        <f t="shared" si="46"/>
        <v/>
      </c>
      <c r="I318" s="68" t="str">
        <f t="shared" si="47"/>
        <v/>
      </c>
      <c r="J318" s="70" t="str">
        <f t="shared" si="48"/>
        <v/>
      </c>
      <c r="K318" s="68" t="str">
        <f t="shared" si="49"/>
        <v/>
      </c>
      <c r="L318" s="68" t="str">
        <f>IF(A318="","",SUM($K$31:K318))</f>
        <v/>
      </c>
      <c r="N318" s="71"/>
    </row>
    <row r="319" spans="1:14">
      <c r="A319" s="65" t="str">
        <f t="shared" si="40"/>
        <v/>
      </c>
      <c r="B319" s="66" t="str">
        <f t="shared" si="41"/>
        <v/>
      </c>
      <c r="C319" s="67" t="str">
        <f t="shared" si="42"/>
        <v/>
      </c>
      <c r="D319" s="68" t="str">
        <f t="shared" si="43"/>
        <v/>
      </c>
      <c r="E319" s="68" t="str">
        <f t="shared" si="44"/>
        <v/>
      </c>
      <c r="F319" s="68" t="str">
        <f t="shared" si="45"/>
        <v/>
      </c>
      <c r="G319" s="69"/>
      <c r="H319" s="68" t="str">
        <f t="shared" si="46"/>
        <v/>
      </c>
      <c r="I319" s="68" t="str">
        <f t="shared" si="47"/>
        <v/>
      </c>
      <c r="J319" s="70" t="str">
        <f t="shared" si="48"/>
        <v/>
      </c>
      <c r="K319" s="68" t="str">
        <f t="shared" si="49"/>
        <v/>
      </c>
      <c r="L319" s="68" t="str">
        <f>IF(A319="","",SUM($K$31:K319))</f>
        <v/>
      </c>
      <c r="N319" s="71"/>
    </row>
    <row r="320" spans="1:14">
      <c r="A320" s="65" t="str">
        <f t="shared" si="40"/>
        <v/>
      </c>
      <c r="B320" s="66" t="str">
        <f t="shared" si="41"/>
        <v/>
      </c>
      <c r="C320" s="67" t="str">
        <f t="shared" si="42"/>
        <v/>
      </c>
      <c r="D320" s="68" t="str">
        <f t="shared" si="43"/>
        <v/>
      </c>
      <c r="E320" s="68" t="str">
        <f t="shared" si="44"/>
        <v/>
      </c>
      <c r="F320" s="68" t="str">
        <f t="shared" si="45"/>
        <v/>
      </c>
      <c r="G320" s="69"/>
      <c r="H320" s="68" t="str">
        <f t="shared" si="46"/>
        <v/>
      </c>
      <c r="I320" s="68" t="str">
        <f t="shared" si="47"/>
        <v/>
      </c>
      <c r="J320" s="70" t="str">
        <f t="shared" si="48"/>
        <v/>
      </c>
      <c r="K320" s="68" t="str">
        <f t="shared" si="49"/>
        <v/>
      </c>
      <c r="L320" s="68" t="str">
        <f>IF(A320="","",SUM($K$31:K320))</f>
        <v/>
      </c>
      <c r="N320" s="71"/>
    </row>
    <row r="321" spans="1:14">
      <c r="A321" s="65" t="str">
        <f t="shared" si="40"/>
        <v/>
      </c>
      <c r="B321" s="66" t="str">
        <f t="shared" si="41"/>
        <v/>
      </c>
      <c r="C321" s="67" t="str">
        <f t="shared" si="42"/>
        <v/>
      </c>
      <c r="D321" s="68" t="str">
        <f t="shared" si="43"/>
        <v/>
      </c>
      <c r="E321" s="68" t="str">
        <f t="shared" si="44"/>
        <v/>
      </c>
      <c r="F321" s="68" t="str">
        <f t="shared" si="45"/>
        <v/>
      </c>
      <c r="G321" s="69"/>
      <c r="H321" s="68" t="str">
        <f t="shared" si="46"/>
        <v/>
      </c>
      <c r="I321" s="68" t="str">
        <f t="shared" si="47"/>
        <v/>
      </c>
      <c r="J321" s="70" t="str">
        <f t="shared" si="48"/>
        <v/>
      </c>
      <c r="K321" s="68" t="str">
        <f t="shared" si="49"/>
        <v/>
      </c>
      <c r="L321" s="68" t="str">
        <f>IF(A321="","",SUM($K$31:K321))</f>
        <v/>
      </c>
      <c r="N321" s="71"/>
    </row>
    <row r="322" spans="1:14">
      <c r="A322" s="65" t="str">
        <f t="shared" si="40"/>
        <v/>
      </c>
      <c r="B322" s="66" t="str">
        <f t="shared" si="41"/>
        <v/>
      </c>
      <c r="C322" s="67" t="str">
        <f t="shared" si="42"/>
        <v/>
      </c>
      <c r="D322" s="68" t="str">
        <f t="shared" si="43"/>
        <v/>
      </c>
      <c r="E322" s="68" t="str">
        <f t="shared" si="44"/>
        <v/>
      </c>
      <c r="F322" s="68" t="str">
        <f t="shared" si="45"/>
        <v/>
      </c>
      <c r="G322" s="69"/>
      <c r="H322" s="68" t="str">
        <f t="shared" si="46"/>
        <v/>
      </c>
      <c r="I322" s="68" t="str">
        <f t="shared" si="47"/>
        <v/>
      </c>
      <c r="J322" s="70" t="str">
        <f t="shared" si="48"/>
        <v/>
      </c>
      <c r="K322" s="68" t="str">
        <f t="shared" si="49"/>
        <v/>
      </c>
      <c r="L322" s="68" t="str">
        <f>IF(A322="","",SUM($K$31:K322))</f>
        <v/>
      </c>
      <c r="N322" s="71"/>
    </row>
    <row r="323" spans="1:14">
      <c r="A323" s="65" t="str">
        <f t="shared" si="40"/>
        <v/>
      </c>
      <c r="B323" s="66" t="str">
        <f t="shared" si="41"/>
        <v/>
      </c>
      <c r="C323" s="67" t="str">
        <f t="shared" si="42"/>
        <v/>
      </c>
      <c r="D323" s="68" t="str">
        <f t="shared" si="43"/>
        <v/>
      </c>
      <c r="E323" s="68" t="str">
        <f t="shared" si="44"/>
        <v/>
      </c>
      <c r="F323" s="68" t="str">
        <f t="shared" si="45"/>
        <v/>
      </c>
      <c r="G323" s="69"/>
      <c r="H323" s="68" t="str">
        <f t="shared" si="46"/>
        <v/>
      </c>
      <c r="I323" s="68" t="str">
        <f t="shared" si="47"/>
        <v/>
      </c>
      <c r="J323" s="70" t="str">
        <f t="shared" si="48"/>
        <v/>
      </c>
      <c r="K323" s="68" t="str">
        <f t="shared" si="49"/>
        <v/>
      </c>
      <c r="L323" s="68" t="str">
        <f>IF(A323="","",SUM($K$31:K323))</f>
        <v/>
      </c>
      <c r="N323" s="71"/>
    </row>
    <row r="324" spans="1:14">
      <c r="A324" s="65" t="str">
        <f t="shared" si="40"/>
        <v/>
      </c>
      <c r="B324" s="66" t="str">
        <f t="shared" si="41"/>
        <v/>
      </c>
      <c r="C324" s="67" t="str">
        <f t="shared" si="42"/>
        <v/>
      </c>
      <c r="D324" s="68" t="str">
        <f t="shared" si="43"/>
        <v/>
      </c>
      <c r="E324" s="68" t="str">
        <f t="shared" si="44"/>
        <v/>
      </c>
      <c r="F324" s="68" t="str">
        <f t="shared" si="45"/>
        <v/>
      </c>
      <c r="G324" s="69"/>
      <c r="H324" s="68" t="str">
        <f t="shared" si="46"/>
        <v/>
      </c>
      <c r="I324" s="68" t="str">
        <f t="shared" si="47"/>
        <v/>
      </c>
      <c r="J324" s="70" t="str">
        <f t="shared" si="48"/>
        <v/>
      </c>
      <c r="K324" s="68" t="str">
        <f t="shared" si="49"/>
        <v/>
      </c>
      <c r="L324" s="68" t="str">
        <f>IF(A324="","",SUM($K$31:K324))</f>
        <v/>
      </c>
      <c r="N324" s="71"/>
    </row>
    <row r="325" spans="1:14">
      <c r="A325" s="65" t="str">
        <f t="shared" si="40"/>
        <v/>
      </c>
      <c r="B325" s="66" t="str">
        <f t="shared" si="41"/>
        <v/>
      </c>
      <c r="C325" s="67" t="str">
        <f t="shared" si="42"/>
        <v/>
      </c>
      <c r="D325" s="68" t="str">
        <f t="shared" si="43"/>
        <v/>
      </c>
      <c r="E325" s="68" t="str">
        <f t="shared" si="44"/>
        <v/>
      </c>
      <c r="F325" s="68" t="str">
        <f t="shared" si="45"/>
        <v/>
      </c>
      <c r="G325" s="69"/>
      <c r="H325" s="68" t="str">
        <f t="shared" si="46"/>
        <v/>
      </c>
      <c r="I325" s="68" t="str">
        <f t="shared" si="47"/>
        <v/>
      </c>
      <c r="J325" s="70" t="str">
        <f t="shared" si="48"/>
        <v/>
      </c>
      <c r="K325" s="68" t="str">
        <f t="shared" si="49"/>
        <v/>
      </c>
      <c r="L325" s="68" t="str">
        <f>IF(A325="","",SUM($K$31:K325))</f>
        <v/>
      </c>
      <c r="N325" s="71"/>
    </row>
    <row r="326" spans="1:14">
      <c r="A326" s="65" t="str">
        <f t="shared" si="40"/>
        <v/>
      </c>
      <c r="B326" s="66" t="str">
        <f t="shared" si="41"/>
        <v/>
      </c>
      <c r="C326" s="67" t="str">
        <f t="shared" si="42"/>
        <v/>
      </c>
      <c r="D326" s="68" t="str">
        <f t="shared" si="43"/>
        <v/>
      </c>
      <c r="E326" s="68" t="str">
        <f t="shared" si="44"/>
        <v/>
      </c>
      <c r="F326" s="68" t="str">
        <f t="shared" si="45"/>
        <v/>
      </c>
      <c r="G326" s="69"/>
      <c r="H326" s="68" t="str">
        <f t="shared" si="46"/>
        <v/>
      </c>
      <c r="I326" s="68" t="str">
        <f t="shared" si="47"/>
        <v/>
      </c>
      <c r="J326" s="70" t="str">
        <f t="shared" si="48"/>
        <v/>
      </c>
      <c r="K326" s="68" t="str">
        <f t="shared" si="49"/>
        <v/>
      </c>
      <c r="L326" s="68" t="str">
        <f>IF(A326="","",SUM($K$31:K326))</f>
        <v/>
      </c>
      <c r="N326" s="71"/>
    </row>
    <row r="327" spans="1:14">
      <c r="A327" s="65" t="str">
        <f t="shared" si="40"/>
        <v/>
      </c>
      <c r="B327" s="66" t="str">
        <f t="shared" si="41"/>
        <v/>
      </c>
      <c r="C327" s="67" t="str">
        <f t="shared" si="42"/>
        <v/>
      </c>
      <c r="D327" s="68" t="str">
        <f t="shared" si="43"/>
        <v/>
      </c>
      <c r="E327" s="68" t="str">
        <f t="shared" si="44"/>
        <v/>
      </c>
      <c r="F327" s="68" t="str">
        <f t="shared" si="45"/>
        <v/>
      </c>
      <c r="G327" s="69"/>
      <c r="H327" s="68" t="str">
        <f t="shared" si="46"/>
        <v/>
      </c>
      <c r="I327" s="68" t="str">
        <f t="shared" si="47"/>
        <v/>
      </c>
      <c r="J327" s="70" t="str">
        <f t="shared" si="48"/>
        <v/>
      </c>
      <c r="K327" s="68" t="str">
        <f t="shared" si="49"/>
        <v/>
      </c>
      <c r="L327" s="68" t="str">
        <f>IF(A327="","",SUM($K$31:K327))</f>
        <v/>
      </c>
      <c r="N327" s="71"/>
    </row>
    <row r="328" spans="1:14">
      <c r="A328" s="65" t="str">
        <f t="shared" si="40"/>
        <v/>
      </c>
      <c r="B328" s="66" t="str">
        <f t="shared" si="41"/>
        <v/>
      </c>
      <c r="C328" s="67" t="str">
        <f t="shared" si="42"/>
        <v/>
      </c>
      <c r="D328" s="68" t="str">
        <f t="shared" si="43"/>
        <v/>
      </c>
      <c r="E328" s="68" t="str">
        <f t="shared" si="44"/>
        <v/>
      </c>
      <c r="F328" s="68" t="str">
        <f t="shared" si="45"/>
        <v/>
      </c>
      <c r="G328" s="69"/>
      <c r="H328" s="68" t="str">
        <f t="shared" si="46"/>
        <v/>
      </c>
      <c r="I328" s="68" t="str">
        <f t="shared" si="47"/>
        <v/>
      </c>
      <c r="J328" s="70" t="str">
        <f t="shared" si="48"/>
        <v/>
      </c>
      <c r="K328" s="68" t="str">
        <f t="shared" si="49"/>
        <v/>
      </c>
      <c r="L328" s="68" t="str">
        <f>IF(A328="","",SUM($K$31:K328))</f>
        <v/>
      </c>
      <c r="N328" s="71"/>
    </row>
    <row r="329" spans="1:14">
      <c r="A329" s="65" t="str">
        <f t="shared" si="40"/>
        <v/>
      </c>
      <c r="B329" s="66" t="str">
        <f t="shared" si="41"/>
        <v/>
      </c>
      <c r="C329" s="67" t="str">
        <f t="shared" si="42"/>
        <v/>
      </c>
      <c r="D329" s="68" t="str">
        <f t="shared" si="43"/>
        <v/>
      </c>
      <c r="E329" s="68" t="str">
        <f t="shared" si="44"/>
        <v/>
      </c>
      <c r="F329" s="68" t="str">
        <f t="shared" si="45"/>
        <v/>
      </c>
      <c r="G329" s="69"/>
      <c r="H329" s="68" t="str">
        <f t="shared" si="46"/>
        <v/>
      </c>
      <c r="I329" s="68" t="str">
        <f t="shared" si="47"/>
        <v/>
      </c>
      <c r="J329" s="70" t="str">
        <f t="shared" si="48"/>
        <v/>
      </c>
      <c r="K329" s="68" t="str">
        <f t="shared" si="49"/>
        <v/>
      </c>
      <c r="L329" s="68" t="str">
        <f>IF(A329="","",SUM($K$31:K329))</f>
        <v/>
      </c>
      <c r="N329" s="71"/>
    </row>
    <row r="330" spans="1:14">
      <c r="A330" s="65" t="str">
        <f t="shared" si="40"/>
        <v/>
      </c>
      <c r="B330" s="66" t="str">
        <f t="shared" si="41"/>
        <v/>
      </c>
      <c r="C330" s="67" t="str">
        <f t="shared" si="42"/>
        <v/>
      </c>
      <c r="D330" s="68" t="str">
        <f t="shared" si="43"/>
        <v/>
      </c>
      <c r="E330" s="68" t="str">
        <f t="shared" si="44"/>
        <v/>
      </c>
      <c r="F330" s="68" t="str">
        <f t="shared" si="45"/>
        <v/>
      </c>
      <c r="G330" s="69"/>
      <c r="H330" s="68" t="str">
        <f t="shared" si="46"/>
        <v/>
      </c>
      <c r="I330" s="68" t="str">
        <f t="shared" si="47"/>
        <v/>
      </c>
      <c r="J330" s="70" t="str">
        <f t="shared" si="48"/>
        <v/>
      </c>
      <c r="K330" s="68" t="str">
        <f t="shared" si="49"/>
        <v/>
      </c>
      <c r="L330" s="68" t="str">
        <f>IF(A330="","",SUM($K$31:K330))</f>
        <v/>
      </c>
      <c r="N330" s="71"/>
    </row>
    <row r="331" spans="1:14">
      <c r="A331" s="65" t="str">
        <f t="shared" si="40"/>
        <v/>
      </c>
      <c r="B331" s="66" t="str">
        <f t="shared" si="41"/>
        <v/>
      </c>
      <c r="C331" s="67" t="str">
        <f t="shared" si="42"/>
        <v/>
      </c>
      <c r="D331" s="68" t="str">
        <f t="shared" si="43"/>
        <v/>
      </c>
      <c r="E331" s="68" t="str">
        <f t="shared" si="44"/>
        <v/>
      </c>
      <c r="F331" s="68" t="str">
        <f t="shared" si="45"/>
        <v/>
      </c>
      <c r="G331" s="69"/>
      <c r="H331" s="68" t="str">
        <f t="shared" si="46"/>
        <v/>
      </c>
      <c r="I331" s="68" t="str">
        <f t="shared" si="47"/>
        <v/>
      </c>
      <c r="J331" s="70" t="str">
        <f t="shared" si="48"/>
        <v/>
      </c>
      <c r="K331" s="68" t="str">
        <f t="shared" si="49"/>
        <v/>
      </c>
      <c r="L331" s="68" t="str">
        <f>IF(A331="","",SUM($K$31:K331))</f>
        <v/>
      </c>
      <c r="N331" s="71"/>
    </row>
    <row r="332" spans="1:14">
      <c r="A332" s="65" t="str">
        <f t="shared" si="40"/>
        <v/>
      </c>
      <c r="B332" s="66" t="str">
        <f t="shared" si="41"/>
        <v/>
      </c>
      <c r="C332" s="67" t="str">
        <f t="shared" si="42"/>
        <v/>
      </c>
      <c r="D332" s="68" t="str">
        <f t="shared" si="43"/>
        <v/>
      </c>
      <c r="E332" s="68" t="str">
        <f t="shared" si="44"/>
        <v/>
      </c>
      <c r="F332" s="68" t="str">
        <f t="shared" si="45"/>
        <v/>
      </c>
      <c r="G332" s="69"/>
      <c r="H332" s="68" t="str">
        <f t="shared" si="46"/>
        <v/>
      </c>
      <c r="I332" s="68" t="str">
        <f t="shared" si="47"/>
        <v/>
      </c>
      <c r="J332" s="70" t="str">
        <f t="shared" si="48"/>
        <v/>
      </c>
      <c r="K332" s="68" t="str">
        <f t="shared" si="49"/>
        <v/>
      </c>
      <c r="L332" s="68" t="str">
        <f>IF(A332="","",SUM($K$31:K332))</f>
        <v/>
      </c>
      <c r="N332" s="71"/>
    </row>
    <row r="333" spans="1:14">
      <c r="A333" s="65" t="str">
        <f t="shared" si="40"/>
        <v/>
      </c>
      <c r="B333" s="66" t="str">
        <f t="shared" si="41"/>
        <v/>
      </c>
      <c r="C333" s="67" t="str">
        <f t="shared" si="42"/>
        <v/>
      </c>
      <c r="D333" s="68" t="str">
        <f t="shared" si="43"/>
        <v/>
      </c>
      <c r="E333" s="68" t="str">
        <f t="shared" si="44"/>
        <v/>
      </c>
      <c r="F333" s="68" t="str">
        <f t="shared" si="45"/>
        <v/>
      </c>
      <c r="G333" s="69"/>
      <c r="H333" s="68" t="str">
        <f t="shared" si="46"/>
        <v/>
      </c>
      <c r="I333" s="68" t="str">
        <f t="shared" si="47"/>
        <v/>
      </c>
      <c r="J333" s="70" t="str">
        <f t="shared" si="48"/>
        <v/>
      </c>
      <c r="K333" s="68" t="str">
        <f t="shared" si="49"/>
        <v/>
      </c>
      <c r="L333" s="68" t="str">
        <f>IF(A333="","",SUM($K$31:K333))</f>
        <v/>
      </c>
      <c r="N333" s="71"/>
    </row>
    <row r="334" spans="1:14">
      <c r="A334" s="65" t="str">
        <f t="shared" si="40"/>
        <v/>
      </c>
      <c r="B334" s="66" t="str">
        <f t="shared" si="41"/>
        <v/>
      </c>
      <c r="C334" s="67" t="str">
        <f t="shared" si="42"/>
        <v/>
      </c>
      <c r="D334" s="68" t="str">
        <f t="shared" si="43"/>
        <v/>
      </c>
      <c r="E334" s="68" t="str">
        <f t="shared" si="44"/>
        <v/>
      </c>
      <c r="F334" s="68" t="str">
        <f t="shared" si="45"/>
        <v/>
      </c>
      <c r="G334" s="69"/>
      <c r="H334" s="68" t="str">
        <f t="shared" si="46"/>
        <v/>
      </c>
      <c r="I334" s="68" t="str">
        <f t="shared" si="47"/>
        <v/>
      </c>
      <c r="J334" s="70" t="str">
        <f t="shared" si="48"/>
        <v/>
      </c>
      <c r="K334" s="68" t="str">
        <f t="shared" si="49"/>
        <v/>
      </c>
      <c r="L334" s="68" t="str">
        <f>IF(A334="","",SUM($K$31:K334))</f>
        <v/>
      </c>
      <c r="N334" s="71"/>
    </row>
    <row r="335" spans="1:14">
      <c r="A335" s="65" t="str">
        <f t="shared" si="40"/>
        <v/>
      </c>
      <c r="B335" s="66" t="str">
        <f t="shared" si="41"/>
        <v/>
      </c>
      <c r="C335" s="67" t="str">
        <f t="shared" si="42"/>
        <v/>
      </c>
      <c r="D335" s="68" t="str">
        <f t="shared" si="43"/>
        <v/>
      </c>
      <c r="E335" s="68" t="str">
        <f t="shared" si="44"/>
        <v/>
      </c>
      <c r="F335" s="68" t="str">
        <f t="shared" si="45"/>
        <v/>
      </c>
      <c r="G335" s="69"/>
      <c r="H335" s="68" t="str">
        <f t="shared" si="46"/>
        <v/>
      </c>
      <c r="I335" s="68" t="str">
        <f t="shared" si="47"/>
        <v/>
      </c>
      <c r="J335" s="70" t="str">
        <f t="shared" si="48"/>
        <v/>
      </c>
      <c r="K335" s="68" t="str">
        <f t="shared" si="49"/>
        <v/>
      </c>
      <c r="L335" s="68" t="str">
        <f>IF(A335="","",SUM($K$31:K335))</f>
        <v/>
      </c>
      <c r="N335" s="71"/>
    </row>
    <row r="336" spans="1:14">
      <c r="A336" s="65" t="str">
        <f t="shared" si="40"/>
        <v/>
      </c>
      <c r="B336" s="66" t="str">
        <f t="shared" si="41"/>
        <v/>
      </c>
      <c r="C336" s="67" t="str">
        <f t="shared" si="42"/>
        <v/>
      </c>
      <c r="D336" s="68" t="str">
        <f t="shared" si="43"/>
        <v/>
      </c>
      <c r="E336" s="68" t="str">
        <f t="shared" si="44"/>
        <v/>
      </c>
      <c r="F336" s="68" t="str">
        <f t="shared" si="45"/>
        <v/>
      </c>
      <c r="G336" s="69"/>
      <c r="H336" s="68" t="str">
        <f t="shared" si="46"/>
        <v/>
      </c>
      <c r="I336" s="68" t="str">
        <f t="shared" si="47"/>
        <v/>
      </c>
      <c r="J336" s="70" t="str">
        <f t="shared" si="48"/>
        <v/>
      </c>
      <c r="K336" s="68" t="str">
        <f t="shared" si="49"/>
        <v/>
      </c>
      <c r="L336" s="68" t="str">
        <f>IF(A336="","",SUM($K$31:K336))</f>
        <v/>
      </c>
      <c r="N336" s="71"/>
    </row>
    <row r="337" spans="1:14">
      <c r="A337" s="65" t="str">
        <f t="shared" si="40"/>
        <v/>
      </c>
      <c r="B337" s="66" t="str">
        <f t="shared" si="41"/>
        <v/>
      </c>
      <c r="C337" s="67" t="str">
        <f t="shared" si="42"/>
        <v/>
      </c>
      <c r="D337" s="68" t="str">
        <f t="shared" si="43"/>
        <v/>
      </c>
      <c r="E337" s="68" t="str">
        <f t="shared" si="44"/>
        <v/>
      </c>
      <c r="F337" s="68" t="str">
        <f t="shared" si="45"/>
        <v/>
      </c>
      <c r="G337" s="69"/>
      <c r="H337" s="68" t="str">
        <f t="shared" si="46"/>
        <v/>
      </c>
      <c r="I337" s="68" t="str">
        <f t="shared" si="47"/>
        <v/>
      </c>
      <c r="J337" s="70" t="str">
        <f t="shared" si="48"/>
        <v/>
      </c>
      <c r="K337" s="68" t="str">
        <f t="shared" si="49"/>
        <v/>
      </c>
      <c r="L337" s="68" t="str">
        <f>IF(A337="","",SUM($K$31:K337))</f>
        <v/>
      </c>
      <c r="N337" s="71"/>
    </row>
    <row r="338" spans="1:14">
      <c r="A338" s="65" t="str">
        <f t="shared" si="40"/>
        <v/>
      </c>
      <c r="B338" s="66" t="str">
        <f t="shared" si="41"/>
        <v/>
      </c>
      <c r="C338" s="67" t="str">
        <f t="shared" si="42"/>
        <v/>
      </c>
      <c r="D338" s="68" t="str">
        <f t="shared" si="43"/>
        <v/>
      </c>
      <c r="E338" s="68" t="str">
        <f t="shared" si="44"/>
        <v/>
      </c>
      <c r="F338" s="68" t="str">
        <f t="shared" si="45"/>
        <v/>
      </c>
      <c r="G338" s="69"/>
      <c r="H338" s="68" t="str">
        <f t="shared" si="46"/>
        <v/>
      </c>
      <c r="I338" s="68" t="str">
        <f t="shared" si="47"/>
        <v/>
      </c>
      <c r="J338" s="70" t="str">
        <f t="shared" si="48"/>
        <v/>
      </c>
      <c r="K338" s="68" t="str">
        <f t="shared" si="49"/>
        <v/>
      </c>
      <c r="L338" s="68" t="str">
        <f>IF(A338="","",SUM($K$31:K338))</f>
        <v/>
      </c>
      <c r="N338" s="71"/>
    </row>
    <row r="339" spans="1:14">
      <c r="A339" s="65" t="str">
        <f t="shared" si="40"/>
        <v/>
      </c>
      <c r="B339" s="66" t="str">
        <f t="shared" si="41"/>
        <v/>
      </c>
      <c r="C339" s="67" t="str">
        <f t="shared" si="42"/>
        <v/>
      </c>
      <c r="D339" s="68" t="str">
        <f t="shared" si="43"/>
        <v/>
      </c>
      <c r="E339" s="68" t="str">
        <f t="shared" si="44"/>
        <v/>
      </c>
      <c r="F339" s="68" t="str">
        <f t="shared" si="45"/>
        <v/>
      </c>
      <c r="G339" s="69"/>
      <c r="H339" s="68" t="str">
        <f t="shared" si="46"/>
        <v/>
      </c>
      <c r="I339" s="68" t="str">
        <f t="shared" si="47"/>
        <v/>
      </c>
      <c r="J339" s="70" t="str">
        <f t="shared" si="48"/>
        <v/>
      </c>
      <c r="K339" s="68" t="str">
        <f t="shared" si="49"/>
        <v/>
      </c>
      <c r="L339" s="68" t="str">
        <f>IF(A339="","",SUM($K$31:K339))</f>
        <v/>
      </c>
      <c r="N339" s="71"/>
    </row>
    <row r="340" spans="1:14">
      <c r="A340" s="65" t="str">
        <f t="shared" si="40"/>
        <v/>
      </c>
      <c r="B340" s="66" t="str">
        <f t="shared" si="41"/>
        <v/>
      </c>
      <c r="C340" s="67" t="str">
        <f t="shared" si="42"/>
        <v/>
      </c>
      <c r="D340" s="68" t="str">
        <f t="shared" si="43"/>
        <v/>
      </c>
      <c r="E340" s="68" t="str">
        <f t="shared" si="44"/>
        <v/>
      </c>
      <c r="F340" s="68" t="str">
        <f t="shared" si="45"/>
        <v/>
      </c>
      <c r="G340" s="69"/>
      <c r="H340" s="68" t="str">
        <f t="shared" si="46"/>
        <v/>
      </c>
      <c r="I340" s="68" t="str">
        <f t="shared" si="47"/>
        <v/>
      </c>
      <c r="J340" s="70" t="str">
        <f t="shared" si="48"/>
        <v/>
      </c>
      <c r="K340" s="68" t="str">
        <f t="shared" si="49"/>
        <v/>
      </c>
      <c r="L340" s="68" t="str">
        <f>IF(A340="","",SUM($K$31:K340))</f>
        <v/>
      </c>
      <c r="N340" s="71"/>
    </row>
    <row r="341" spans="1:14">
      <c r="A341" s="65" t="str">
        <f t="shared" si="40"/>
        <v/>
      </c>
      <c r="B341" s="66" t="str">
        <f t="shared" si="41"/>
        <v/>
      </c>
      <c r="C341" s="67" t="str">
        <f t="shared" si="42"/>
        <v/>
      </c>
      <c r="D341" s="68" t="str">
        <f t="shared" si="43"/>
        <v/>
      </c>
      <c r="E341" s="68" t="str">
        <f t="shared" si="44"/>
        <v/>
      </c>
      <c r="F341" s="68" t="str">
        <f t="shared" si="45"/>
        <v/>
      </c>
      <c r="G341" s="69"/>
      <c r="H341" s="68" t="str">
        <f t="shared" si="46"/>
        <v/>
      </c>
      <c r="I341" s="68" t="str">
        <f t="shared" si="47"/>
        <v/>
      </c>
      <c r="J341" s="70" t="str">
        <f t="shared" si="48"/>
        <v/>
      </c>
      <c r="K341" s="68" t="str">
        <f t="shared" si="49"/>
        <v/>
      </c>
      <c r="L341" s="68" t="str">
        <f>IF(A341="","",SUM($K$31:K341))</f>
        <v/>
      </c>
      <c r="N341" s="71"/>
    </row>
    <row r="342" spans="1:14">
      <c r="A342" s="65" t="str">
        <f t="shared" si="40"/>
        <v/>
      </c>
      <c r="B342" s="66" t="str">
        <f t="shared" si="41"/>
        <v/>
      </c>
      <c r="C342" s="67" t="str">
        <f t="shared" si="42"/>
        <v/>
      </c>
      <c r="D342" s="68" t="str">
        <f t="shared" si="43"/>
        <v/>
      </c>
      <c r="E342" s="68" t="str">
        <f t="shared" si="44"/>
        <v/>
      </c>
      <c r="F342" s="68" t="str">
        <f t="shared" si="45"/>
        <v/>
      </c>
      <c r="G342" s="69"/>
      <c r="H342" s="68" t="str">
        <f t="shared" si="46"/>
        <v/>
      </c>
      <c r="I342" s="68" t="str">
        <f t="shared" si="47"/>
        <v/>
      </c>
      <c r="J342" s="70" t="str">
        <f t="shared" si="48"/>
        <v/>
      </c>
      <c r="K342" s="68" t="str">
        <f t="shared" si="49"/>
        <v/>
      </c>
      <c r="L342" s="68" t="str">
        <f>IF(A342="","",SUM($K$31:K342))</f>
        <v/>
      </c>
      <c r="N342" s="71"/>
    </row>
    <row r="343" spans="1:14">
      <c r="A343" s="65" t="str">
        <f t="shared" si="40"/>
        <v/>
      </c>
      <c r="B343" s="66" t="str">
        <f t="shared" si="41"/>
        <v/>
      </c>
      <c r="C343" s="67" t="str">
        <f t="shared" si="42"/>
        <v/>
      </c>
      <c r="D343" s="68" t="str">
        <f t="shared" si="43"/>
        <v/>
      </c>
      <c r="E343" s="68" t="str">
        <f t="shared" si="44"/>
        <v/>
      </c>
      <c r="F343" s="68" t="str">
        <f t="shared" si="45"/>
        <v/>
      </c>
      <c r="G343" s="69"/>
      <c r="H343" s="68" t="str">
        <f t="shared" si="46"/>
        <v/>
      </c>
      <c r="I343" s="68" t="str">
        <f t="shared" si="47"/>
        <v/>
      </c>
      <c r="J343" s="70" t="str">
        <f t="shared" si="48"/>
        <v/>
      </c>
      <c r="K343" s="68" t="str">
        <f t="shared" si="49"/>
        <v/>
      </c>
      <c r="L343" s="68" t="str">
        <f>IF(A343="","",SUM($K$31:K343))</f>
        <v/>
      </c>
      <c r="N343" s="71"/>
    </row>
    <row r="344" spans="1:14">
      <c r="A344" s="65" t="str">
        <f t="shared" si="40"/>
        <v/>
      </c>
      <c r="B344" s="66" t="str">
        <f t="shared" si="41"/>
        <v/>
      </c>
      <c r="C344" s="67" t="str">
        <f t="shared" si="42"/>
        <v/>
      </c>
      <c r="D344" s="68" t="str">
        <f t="shared" si="43"/>
        <v/>
      </c>
      <c r="E344" s="68" t="str">
        <f t="shared" si="44"/>
        <v/>
      </c>
      <c r="F344" s="68" t="str">
        <f t="shared" si="45"/>
        <v/>
      </c>
      <c r="G344" s="69"/>
      <c r="H344" s="68" t="str">
        <f t="shared" si="46"/>
        <v/>
      </c>
      <c r="I344" s="68" t="str">
        <f t="shared" si="47"/>
        <v/>
      </c>
      <c r="J344" s="70" t="str">
        <f t="shared" si="48"/>
        <v/>
      </c>
      <c r="K344" s="68" t="str">
        <f t="shared" si="49"/>
        <v/>
      </c>
      <c r="L344" s="68" t="str">
        <f>IF(A344="","",SUM($K$31:K344))</f>
        <v/>
      </c>
      <c r="N344" s="71"/>
    </row>
    <row r="345" spans="1:14">
      <c r="A345" s="65" t="str">
        <f t="shared" si="40"/>
        <v/>
      </c>
      <c r="B345" s="66" t="str">
        <f t="shared" si="41"/>
        <v/>
      </c>
      <c r="C345" s="67" t="str">
        <f t="shared" si="42"/>
        <v/>
      </c>
      <c r="D345" s="68" t="str">
        <f t="shared" si="43"/>
        <v/>
      </c>
      <c r="E345" s="68" t="str">
        <f t="shared" si="44"/>
        <v/>
      </c>
      <c r="F345" s="68" t="str">
        <f t="shared" si="45"/>
        <v/>
      </c>
      <c r="G345" s="69"/>
      <c r="H345" s="68" t="str">
        <f t="shared" si="46"/>
        <v/>
      </c>
      <c r="I345" s="68" t="str">
        <f t="shared" si="47"/>
        <v/>
      </c>
      <c r="J345" s="70" t="str">
        <f t="shared" si="48"/>
        <v/>
      </c>
      <c r="K345" s="68" t="str">
        <f t="shared" si="49"/>
        <v/>
      </c>
      <c r="L345" s="68" t="str">
        <f>IF(A345="","",SUM($K$31:K345))</f>
        <v/>
      </c>
      <c r="N345" s="71"/>
    </row>
    <row r="346" spans="1:14">
      <c r="A346" s="65" t="str">
        <f t="shared" si="40"/>
        <v/>
      </c>
      <c r="B346" s="66" t="str">
        <f t="shared" si="41"/>
        <v/>
      </c>
      <c r="C346" s="67" t="str">
        <f t="shared" si="42"/>
        <v/>
      </c>
      <c r="D346" s="68" t="str">
        <f t="shared" si="43"/>
        <v/>
      </c>
      <c r="E346" s="68" t="str">
        <f t="shared" si="44"/>
        <v/>
      </c>
      <c r="F346" s="68" t="str">
        <f t="shared" si="45"/>
        <v/>
      </c>
      <c r="G346" s="69"/>
      <c r="H346" s="68" t="str">
        <f t="shared" si="46"/>
        <v/>
      </c>
      <c r="I346" s="68" t="str">
        <f t="shared" si="47"/>
        <v/>
      </c>
      <c r="J346" s="70" t="str">
        <f t="shared" si="48"/>
        <v/>
      </c>
      <c r="K346" s="68" t="str">
        <f t="shared" si="49"/>
        <v/>
      </c>
      <c r="L346" s="68" t="str">
        <f>IF(A346="","",SUM($K$31:K346))</f>
        <v/>
      </c>
      <c r="N346" s="71"/>
    </row>
    <row r="347" spans="1:14">
      <c r="A347" s="65" t="str">
        <f t="shared" si="40"/>
        <v/>
      </c>
      <c r="B347" s="66" t="str">
        <f t="shared" si="41"/>
        <v/>
      </c>
      <c r="C347" s="67" t="str">
        <f t="shared" si="42"/>
        <v/>
      </c>
      <c r="D347" s="68" t="str">
        <f t="shared" si="43"/>
        <v/>
      </c>
      <c r="E347" s="68" t="str">
        <f t="shared" si="44"/>
        <v/>
      </c>
      <c r="F347" s="68" t="str">
        <f t="shared" si="45"/>
        <v/>
      </c>
      <c r="G347" s="69"/>
      <c r="H347" s="68" t="str">
        <f t="shared" si="46"/>
        <v/>
      </c>
      <c r="I347" s="68" t="str">
        <f t="shared" si="47"/>
        <v/>
      </c>
      <c r="J347" s="70" t="str">
        <f t="shared" si="48"/>
        <v/>
      </c>
      <c r="K347" s="68" t="str">
        <f t="shared" si="49"/>
        <v/>
      </c>
      <c r="L347" s="68" t="str">
        <f>IF(A347="","",SUM($K$31:K347))</f>
        <v/>
      </c>
      <c r="N347" s="71"/>
    </row>
    <row r="348" spans="1:14">
      <c r="A348" s="65" t="str">
        <f t="shared" si="40"/>
        <v/>
      </c>
      <c r="B348" s="66" t="str">
        <f t="shared" si="41"/>
        <v/>
      </c>
      <c r="C348" s="67" t="str">
        <f t="shared" si="42"/>
        <v/>
      </c>
      <c r="D348" s="68" t="str">
        <f t="shared" si="43"/>
        <v/>
      </c>
      <c r="E348" s="68" t="str">
        <f t="shared" si="44"/>
        <v/>
      </c>
      <c r="F348" s="68" t="str">
        <f t="shared" si="45"/>
        <v/>
      </c>
      <c r="G348" s="69"/>
      <c r="H348" s="68" t="str">
        <f t="shared" si="46"/>
        <v/>
      </c>
      <c r="I348" s="68" t="str">
        <f t="shared" si="47"/>
        <v/>
      </c>
      <c r="J348" s="70" t="str">
        <f t="shared" si="48"/>
        <v/>
      </c>
      <c r="K348" s="68" t="str">
        <f t="shared" si="49"/>
        <v/>
      </c>
      <c r="L348" s="68" t="str">
        <f>IF(A348="","",SUM($K$31:K348))</f>
        <v/>
      </c>
      <c r="N348" s="71"/>
    </row>
    <row r="349" spans="1:14">
      <c r="A349" s="65" t="str">
        <f t="shared" si="40"/>
        <v/>
      </c>
      <c r="B349" s="66" t="str">
        <f t="shared" si="41"/>
        <v/>
      </c>
      <c r="C349" s="67" t="str">
        <f t="shared" si="42"/>
        <v/>
      </c>
      <c r="D349" s="68" t="str">
        <f t="shared" si="43"/>
        <v/>
      </c>
      <c r="E349" s="68" t="str">
        <f t="shared" si="44"/>
        <v/>
      </c>
      <c r="F349" s="68" t="str">
        <f t="shared" si="45"/>
        <v/>
      </c>
      <c r="G349" s="69"/>
      <c r="H349" s="68" t="str">
        <f t="shared" si="46"/>
        <v/>
      </c>
      <c r="I349" s="68" t="str">
        <f t="shared" si="47"/>
        <v/>
      </c>
      <c r="J349" s="70" t="str">
        <f t="shared" si="48"/>
        <v/>
      </c>
      <c r="K349" s="68" t="str">
        <f t="shared" si="49"/>
        <v/>
      </c>
      <c r="L349" s="68" t="str">
        <f>IF(A349="","",SUM($K$31:K349))</f>
        <v/>
      </c>
      <c r="N349" s="71"/>
    </row>
    <row r="350" spans="1:14">
      <c r="A350" s="65" t="str">
        <f t="shared" si="40"/>
        <v/>
      </c>
      <c r="B350" s="66" t="str">
        <f t="shared" si="41"/>
        <v/>
      </c>
      <c r="C350" s="67" t="str">
        <f t="shared" si="42"/>
        <v/>
      </c>
      <c r="D350" s="68" t="str">
        <f t="shared" si="43"/>
        <v/>
      </c>
      <c r="E350" s="68" t="str">
        <f t="shared" si="44"/>
        <v/>
      </c>
      <c r="F350" s="68" t="str">
        <f t="shared" si="45"/>
        <v/>
      </c>
      <c r="G350" s="69"/>
      <c r="H350" s="68" t="str">
        <f t="shared" si="46"/>
        <v/>
      </c>
      <c r="I350" s="68" t="str">
        <f t="shared" si="47"/>
        <v/>
      </c>
      <c r="J350" s="70" t="str">
        <f t="shared" si="48"/>
        <v/>
      </c>
      <c r="K350" s="68" t="str">
        <f t="shared" si="49"/>
        <v/>
      </c>
      <c r="L350" s="68" t="str">
        <f>IF(A350="","",SUM($K$31:K350))</f>
        <v/>
      </c>
      <c r="N350" s="71"/>
    </row>
    <row r="351" spans="1:14">
      <c r="A351" s="65" t="str">
        <f t="shared" ref="A351:A414" si="50">IF(I350="","",IF(OR(A350&gt;=nper,ROUND(I350,2)&lt;=0),"",A350+1))</f>
        <v/>
      </c>
      <c r="B351" s="66" t="str">
        <f t="shared" ref="B351:B414" si="51">IF(A351="","",IF(OR(periods_per_year=26,periods_per_year=52),IF(periods_per_year=26,IF(A351=1,fpdate,B350+14),IF(periods_per_year=52,IF(A351=1,fpdate,B350+7),"n/a")),IF(periods_per_year=24,DATE(YEAR(fpdate),MONTH(fpdate)+(A351-1)/2+IF(AND(DAY(fpdate)&gt;=15,MOD(A351,2)=0),1,0),IF(MOD(A351,2)=0,IF(DAY(fpdate)&gt;=15,DAY(fpdate)-14,DAY(fpdate)+14),DAY(fpdate))),IF(DAY(DATE(YEAR(fpdate),MONTH(fpdate)+A351-1,DAY(fpdate)))&lt;&gt;DAY(fpdate),DATE(YEAR(fpdate),MONTH(fpdate)+A351,0),DATE(YEAR(fpdate),MONTH(fpdate)+A351-1,DAY(fpdate))))))</f>
        <v/>
      </c>
      <c r="C351" s="67" t="str">
        <f t="shared" ref="C351:C414" si="52">IF(A351="","",IF(variable,IF(A351&lt;$L$6*periods_per_year,start_rate,IF($L$10&gt;=0,MIN($L$7,start_rate+$L$10*ROUNDUP((A351-$L$6*periods_per_year)/$L$9,0)),MAX($L$8,start_rate+$L$10*ROUNDUP((A351-$L$6*periods_per_year)/$L$9,0)))),start_rate))</f>
        <v/>
      </c>
      <c r="D351" s="68" t="str">
        <f t="shared" ref="D351:D414" si="53">IF(A351="","",ROUND((((1+C351/CP)^(CP/periods_per_year))-1)*I350,2))</f>
        <v/>
      </c>
      <c r="E351" s="68" t="str">
        <f t="shared" ref="E351:E414" si="54">IF(A351="","",IF(A351=nper,I350+D351,MIN(I350+D351,IF(C351=C350,E350,IF($D$10="Acc Bi-Weekly",ROUND((-PMT(((1+C351/CP)^(CP/12))-1,(nper-A351+1)*12/26,I350))/2,2),IF($D$10="Acc Weekly",ROUND((-PMT(((1+C351/CP)^(CP/12))-1,(nper-A351+1)*12/52,I350))/4,2),ROUND(-PMT(((1+C351/CP)^(CP/periods_per_year))-1,nper-A351+1,I350),2)))))))</f>
        <v/>
      </c>
      <c r="F351" s="68" t="str">
        <f t="shared" ref="F351:F414" si="55">IF(A351="","",IF(I350&lt;=E351,0,IF(IF(MOD(A351,int)=0,$D$14,0)+E351&gt;=I350+D351,I350+D351-E351,IF(MOD(A351,int)=0,$D$14,0)+IF(IF(MOD(A351,int)=0,$D$14,0)+IF(MOD(A351-$D$17,periods_per_year)=0,$D$16,0)+E351&lt;I350+D351,IF(MOD(A351-$D$17,periods_per_year)=0,$D$16,0),I350+D351-IF(MOD(A351,int)=0,$D$14,0)-E351))))</f>
        <v/>
      </c>
      <c r="G351" s="69"/>
      <c r="H351" s="68" t="str">
        <f t="shared" ref="H351:H414" si="56">IF(A351="","",E351-D351+G351+IF(F351="",0,F351))</f>
        <v/>
      </c>
      <c r="I351" s="68" t="str">
        <f t="shared" ref="I351:I414" si="57">IF(A351="","",I350-H351)</f>
        <v/>
      </c>
      <c r="J351" s="70" t="str">
        <f t="shared" ref="J351:J414" si="58">IF(A351="","",IF(MOD(A351,periods_per_year)=0,A351/periods_per_year,""))</f>
        <v/>
      </c>
      <c r="K351" s="68" t="str">
        <f t="shared" ref="K351:K414" si="59">IF(A351="","",$L$22*D351)</f>
        <v/>
      </c>
      <c r="L351" s="68" t="str">
        <f>IF(A351="","",SUM($K$31:K351))</f>
        <v/>
      </c>
      <c r="N351" s="71"/>
    </row>
    <row r="352" spans="1:14">
      <c r="A352" s="65" t="str">
        <f t="shared" si="50"/>
        <v/>
      </c>
      <c r="B352" s="66" t="str">
        <f t="shared" si="51"/>
        <v/>
      </c>
      <c r="C352" s="67" t="str">
        <f t="shared" si="52"/>
        <v/>
      </c>
      <c r="D352" s="68" t="str">
        <f t="shared" si="53"/>
        <v/>
      </c>
      <c r="E352" s="68" t="str">
        <f t="shared" si="54"/>
        <v/>
      </c>
      <c r="F352" s="68" t="str">
        <f t="shared" si="55"/>
        <v/>
      </c>
      <c r="G352" s="69"/>
      <c r="H352" s="68" t="str">
        <f t="shared" si="56"/>
        <v/>
      </c>
      <c r="I352" s="68" t="str">
        <f t="shared" si="57"/>
        <v/>
      </c>
      <c r="J352" s="70" t="str">
        <f t="shared" si="58"/>
        <v/>
      </c>
      <c r="K352" s="68" t="str">
        <f t="shared" si="59"/>
        <v/>
      </c>
      <c r="L352" s="68" t="str">
        <f>IF(A352="","",SUM($K$31:K352))</f>
        <v/>
      </c>
      <c r="N352" s="71"/>
    </row>
    <row r="353" spans="1:14">
      <c r="A353" s="65" t="str">
        <f t="shared" si="50"/>
        <v/>
      </c>
      <c r="B353" s="66" t="str">
        <f t="shared" si="51"/>
        <v/>
      </c>
      <c r="C353" s="67" t="str">
        <f t="shared" si="52"/>
        <v/>
      </c>
      <c r="D353" s="68" t="str">
        <f t="shared" si="53"/>
        <v/>
      </c>
      <c r="E353" s="68" t="str">
        <f t="shared" si="54"/>
        <v/>
      </c>
      <c r="F353" s="68" t="str">
        <f t="shared" si="55"/>
        <v/>
      </c>
      <c r="G353" s="69"/>
      <c r="H353" s="68" t="str">
        <f t="shared" si="56"/>
        <v/>
      </c>
      <c r="I353" s="68" t="str">
        <f t="shared" si="57"/>
        <v/>
      </c>
      <c r="J353" s="70" t="str">
        <f t="shared" si="58"/>
        <v/>
      </c>
      <c r="K353" s="68" t="str">
        <f t="shared" si="59"/>
        <v/>
      </c>
      <c r="L353" s="68" t="str">
        <f>IF(A353="","",SUM($K$31:K353))</f>
        <v/>
      </c>
      <c r="N353" s="71"/>
    </row>
    <row r="354" spans="1:14">
      <c r="A354" s="65" t="str">
        <f t="shared" si="50"/>
        <v/>
      </c>
      <c r="B354" s="66" t="str">
        <f t="shared" si="51"/>
        <v/>
      </c>
      <c r="C354" s="67" t="str">
        <f t="shared" si="52"/>
        <v/>
      </c>
      <c r="D354" s="68" t="str">
        <f t="shared" si="53"/>
        <v/>
      </c>
      <c r="E354" s="68" t="str">
        <f t="shared" si="54"/>
        <v/>
      </c>
      <c r="F354" s="68" t="str">
        <f t="shared" si="55"/>
        <v/>
      </c>
      <c r="G354" s="69"/>
      <c r="H354" s="68" t="str">
        <f t="shared" si="56"/>
        <v/>
      </c>
      <c r="I354" s="68" t="str">
        <f t="shared" si="57"/>
        <v/>
      </c>
      <c r="J354" s="70" t="str">
        <f t="shared" si="58"/>
        <v/>
      </c>
      <c r="K354" s="68" t="str">
        <f t="shared" si="59"/>
        <v/>
      </c>
      <c r="L354" s="68" t="str">
        <f>IF(A354="","",SUM($K$31:K354))</f>
        <v/>
      </c>
      <c r="N354" s="71"/>
    </row>
    <row r="355" spans="1:14">
      <c r="A355" s="65" t="str">
        <f t="shared" si="50"/>
        <v/>
      </c>
      <c r="B355" s="66" t="str">
        <f t="shared" si="51"/>
        <v/>
      </c>
      <c r="C355" s="67" t="str">
        <f t="shared" si="52"/>
        <v/>
      </c>
      <c r="D355" s="68" t="str">
        <f t="shared" si="53"/>
        <v/>
      </c>
      <c r="E355" s="68" t="str">
        <f t="shared" si="54"/>
        <v/>
      </c>
      <c r="F355" s="68" t="str">
        <f t="shared" si="55"/>
        <v/>
      </c>
      <c r="G355" s="69"/>
      <c r="H355" s="68" t="str">
        <f t="shared" si="56"/>
        <v/>
      </c>
      <c r="I355" s="68" t="str">
        <f t="shared" si="57"/>
        <v/>
      </c>
      <c r="J355" s="70" t="str">
        <f t="shared" si="58"/>
        <v/>
      </c>
      <c r="K355" s="68" t="str">
        <f t="shared" si="59"/>
        <v/>
      </c>
      <c r="L355" s="68" t="str">
        <f>IF(A355="","",SUM($K$31:K355))</f>
        <v/>
      </c>
      <c r="N355" s="71"/>
    </row>
    <row r="356" spans="1:14">
      <c r="A356" s="65" t="str">
        <f t="shared" si="50"/>
        <v/>
      </c>
      <c r="B356" s="66" t="str">
        <f t="shared" si="51"/>
        <v/>
      </c>
      <c r="C356" s="67" t="str">
        <f t="shared" si="52"/>
        <v/>
      </c>
      <c r="D356" s="68" t="str">
        <f t="shared" si="53"/>
        <v/>
      </c>
      <c r="E356" s="68" t="str">
        <f t="shared" si="54"/>
        <v/>
      </c>
      <c r="F356" s="68" t="str">
        <f t="shared" si="55"/>
        <v/>
      </c>
      <c r="G356" s="69"/>
      <c r="H356" s="68" t="str">
        <f t="shared" si="56"/>
        <v/>
      </c>
      <c r="I356" s="68" t="str">
        <f t="shared" si="57"/>
        <v/>
      </c>
      <c r="J356" s="70" t="str">
        <f t="shared" si="58"/>
        <v/>
      </c>
      <c r="K356" s="68" t="str">
        <f t="shared" si="59"/>
        <v/>
      </c>
      <c r="L356" s="68" t="str">
        <f>IF(A356="","",SUM($K$31:K356))</f>
        <v/>
      </c>
      <c r="N356" s="71"/>
    </row>
    <row r="357" spans="1:14">
      <c r="A357" s="65" t="str">
        <f t="shared" si="50"/>
        <v/>
      </c>
      <c r="B357" s="66" t="str">
        <f t="shared" si="51"/>
        <v/>
      </c>
      <c r="C357" s="67" t="str">
        <f t="shared" si="52"/>
        <v/>
      </c>
      <c r="D357" s="68" t="str">
        <f t="shared" si="53"/>
        <v/>
      </c>
      <c r="E357" s="68" t="str">
        <f t="shared" si="54"/>
        <v/>
      </c>
      <c r="F357" s="68" t="str">
        <f t="shared" si="55"/>
        <v/>
      </c>
      <c r="G357" s="69"/>
      <c r="H357" s="68" t="str">
        <f t="shared" si="56"/>
        <v/>
      </c>
      <c r="I357" s="68" t="str">
        <f t="shared" si="57"/>
        <v/>
      </c>
      <c r="J357" s="70" t="str">
        <f t="shared" si="58"/>
        <v/>
      </c>
      <c r="K357" s="68" t="str">
        <f t="shared" si="59"/>
        <v/>
      </c>
      <c r="L357" s="68" t="str">
        <f>IF(A357="","",SUM($K$31:K357))</f>
        <v/>
      </c>
      <c r="N357" s="71"/>
    </row>
    <row r="358" spans="1:14">
      <c r="A358" s="65" t="str">
        <f t="shared" si="50"/>
        <v/>
      </c>
      <c r="B358" s="66" t="str">
        <f t="shared" si="51"/>
        <v/>
      </c>
      <c r="C358" s="67" t="str">
        <f t="shared" si="52"/>
        <v/>
      </c>
      <c r="D358" s="68" t="str">
        <f t="shared" si="53"/>
        <v/>
      </c>
      <c r="E358" s="68" t="str">
        <f t="shared" si="54"/>
        <v/>
      </c>
      <c r="F358" s="68" t="str">
        <f t="shared" si="55"/>
        <v/>
      </c>
      <c r="G358" s="69"/>
      <c r="H358" s="68" t="str">
        <f t="shared" si="56"/>
        <v/>
      </c>
      <c r="I358" s="68" t="str">
        <f t="shared" si="57"/>
        <v/>
      </c>
      <c r="J358" s="70" t="str">
        <f t="shared" si="58"/>
        <v/>
      </c>
      <c r="K358" s="68" t="str">
        <f t="shared" si="59"/>
        <v/>
      </c>
      <c r="L358" s="68" t="str">
        <f>IF(A358="","",SUM($K$31:K358))</f>
        <v/>
      </c>
      <c r="N358" s="71"/>
    </row>
    <row r="359" spans="1:14">
      <c r="A359" s="65" t="str">
        <f t="shared" si="50"/>
        <v/>
      </c>
      <c r="B359" s="66" t="str">
        <f t="shared" si="51"/>
        <v/>
      </c>
      <c r="C359" s="67" t="str">
        <f t="shared" si="52"/>
        <v/>
      </c>
      <c r="D359" s="68" t="str">
        <f t="shared" si="53"/>
        <v/>
      </c>
      <c r="E359" s="68" t="str">
        <f t="shared" si="54"/>
        <v/>
      </c>
      <c r="F359" s="68" t="str">
        <f t="shared" si="55"/>
        <v/>
      </c>
      <c r="G359" s="69"/>
      <c r="H359" s="68" t="str">
        <f t="shared" si="56"/>
        <v/>
      </c>
      <c r="I359" s="68" t="str">
        <f t="shared" si="57"/>
        <v/>
      </c>
      <c r="J359" s="70" t="str">
        <f t="shared" si="58"/>
        <v/>
      </c>
      <c r="K359" s="68" t="str">
        <f t="shared" si="59"/>
        <v/>
      </c>
      <c r="L359" s="68" t="str">
        <f>IF(A359="","",SUM($K$31:K359))</f>
        <v/>
      </c>
      <c r="N359" s="71"/>
    </row>
    <row r="360" spans="1:14">
      <c r="A360" s="65" t="str">
        <f t="shared" si="50"/>
        <v/>
      </c>
      <c r="B360" s="66" t="str">
        <f t="shared" si="51"/>
        <v/>
      </c>
      <c r="C360" s="67" t="str">
        <f t="shared" si="52"/>
        <v/>
      </c>
      <c r="D360" s="68" t="str">
        <f t="shared" si="53"/>
        <v/>
      </c>
      <c r="E360" s="68" t="str">
        <f t="shared" si="54"/>
        <v/>
      </c>
      <c r="F360" s="68" t="str">
        <f t="shared" si="55"/>
        <v/>
      </c>
      <c r="G360" s="69"/>
      <c r="H360" s="68" t="str">
        <f t="shared" si="56"/>
        <v/>
      </c>
      <c r="I360" s="68" t="str">
        <f t="shared" si="57"/>
        <v/>
      </c>
      <c r="J360" s="70" t="str">
        <f t="shared" si="58"/>
        <v/>
      </c>
      <c r="K360" s="68" t="str">
        <f t="shared" si="59"/>
        <v/>
      </c>
      <c r="L360" s="68" t="str">
        <f>IF(A360="","",SUM($K$31:K360))</f>
        <v/>
      </c>
      <c r="N360" s="71"/>
    </row>
    <row r="361" spans="1:14">
      <c r="A361" s="65" t="str">
        <f t="shared" si="50"/>
        <v/>
      </c>
      <c r="B361" s="66" t="str">
        <f t="shared" si="51"/>
        <v/>
      </c>
      <c r="C361" s="67" t="str">
        <f t="shared" si="52"/>
        <v/>
      </c>
      <c r="D361" s="68" t="str">
        <f t="shared" si="53"/>
        <v/>
      </c>
      <c r="E361" s="68" t="str">
        <f t="shared" si="54"/>
        <v/>
      </c>
      <c r="F361" s="68" t="str">
        <f t="shared" si="55"/>
        <v/>
      </c>
      <c r="G361" s="69"/>
      <c r="H361" s="68" t="str">
        <f t="shared" si="56"/>
        <v/>
      </c>
      <c r="I361" s="68" t="str">
        <f t="shared" si="57"/>
        <v/>
      </c>
      <c r="J361" s="70" t="str">
        <f t="shared" si="58"/>
        <v/>
      </c>
      <c r="K361" s="68" t="str">
        <f t="shared" si="59"/>
        <v/>
      </c>
      <c r="L361" s="68" t="str">
        <f>IF(A361="","",SUM($K$31:K361))</f>
        <v/>
      </c>
      <c r="N361" s="71"/>
    </row>
    <row r="362" spans="1:14">
      <c r="A362" s="65" t="str">
        <f t="shared" si="50"/>
        <v/>
      </c>
      <c r="B362" s="66" t="str">
        <f t="shared" si="51"/>
        <v/>
      </c>
      <c r="C362" s="67" t="str">
        <f t="shared" si="52"/>
        <v/>
      </c>
      <c r="D362" s="68" t="str">
        <f t="shared" si="53"/>
        <v/>
      </c>
      <c r="E362" s="68" t="str">
        <f t="shared" si="54"/>
        <v/>
      </c>
      <c r="F362" s="68" t="str">
        <f t="shared" si="55"/>
        <v/>
      </c>
      <c r="G362" s="69"/>
      <c r="H362" s="68" t="str">
        <f t="shared" si="56"/>
        <v/>
      </c>
      <c r="I362" s="68" t="str">
        <f t="shared" si="57"/>
        <v/>
      </c>
      <c r="J362" s="70" t="str">
        <f t="shared" si="58"/>
        <v/>
      </c>
      <c r="K362" s="68" t="str">
        <f t="shared" si="59"/>
        <v/>
      </c>
      <c r="L362" s="68" t="str">
        <f>IF(A362="","",SUM($K$31:K362))</f>
        <v/>
      </c>
      <c r="N362" s="71"/>
    </row>
    <row r="363" spans="1:14">
      <c r="A363" s="65" t="str">
        <f t="shared" si="50"/>
        <v/>
      </c>
      <c r="B363" s="66" t="str">
        <f t="shared" si="51"/>
        <v/>
      </c>
      <c r="C363" s="67" t="str">
        <f t="shared" si="52"/>
        <v/>
      </c>
      <c r="D363" s="68" t="str">
        <f t="shared" si="53"/>
        <v/>
      </c>
      <c r="E363" s="68" t="str">
        <f t="shared" si="54"/>
        <v/>
      </c>
      <c r="F363" s="68" t="str">
        <f t="shared" si="55"/>
        <v/>
      </c>
      <c r="G363" s="69"/>
      <c r="H363" s="68" t="str">
        <f t="shared" si="56"/>
        <v/>
      </c>
      <c r="I363" s="68" t="str">
        <f t="shared" si="57"/>
        <v/>
      </c>
      <c r="J363" s="70" t="str">
        <f t="shared" si="58"/>
        <v/>
      </c>
      <c r="K363" s="68" t="str">
        <f t="shared" si="59"/>
        <v/>
      </c>
      <c r="L363" s="68" t="str">
        <f>IF(A363="","",SUM($K$31:K363))</f>
        <v/>
      </c>
      <c r="N363" s="71"/>
    </row>
    <row r="364" spans="1:14">
      <c r="A364" s="65" t="str">
        <f t="shared" si="50"/>
        <v/>
      </c>
      <c r="B364" s="66" t="str">
        <f t="shared" si="51"/>
        <v/>
      </c>
      <c r="C364" s="67" t="str">
        <f t="shared" si="52"/>
        <v/>
      </c>
      <c r="D364" s="68" t="str">
        <f t="shared" si="53"/>
        <v/>
      </c>
      <c r="E364" s="68" t="str">
        <f t="shared" si="54"/>
        <v/>
      </c>
      <c r="F364" s="68" t="str">
        <f t="shared" si="55"/>
        <v/>
      </c>
      <c r="G364" s="69"/>
      <c r="H364" s="68" t="str">
        <f t="shared" si="56"/>
        <v/>
      </c>
      <c r="I364" s="68" t="str">
        <f t="shared" si="57"/>
        <v/>
      </c>
      <c r="J364" s="70" t="str">
        <f t="shared" si="58"/>
        <v/>
      </c>
      <c r="K364" s="68" t="str">
        <f t="shared" si="59"/>
        <v/>
      </c>
      <c r="L364" s="68" t="str">
        <f>IF(A364="","",SUM($K$31:K364))</f>
        <v/>
      </c>
      <c r="N364" s="71"/>
    </row>
    <row r="365" spans="1:14">
      <c r="A365" s="65" t="str">
        <f t="shared" si="50"/>
        <v/>
      </c>
      <c r="B365" s="66" t="str">
        <f t="shared" si="51"/>
        <v/>
      </c>
      <c r="C365" s="67" t="str">
        <f t="shared" si="52"/>
        <v/>
      </c>
      <c r="D365" s="68" t="str">
        <f t="shared" si="53"/>
        <v/>
      </c>
      <c r="E365" s="68" t="str">
        <f t="shared" si="54"/>
        <v/>
      </c>
      <c r="F365" s="68" t="str">
        <f t="shared" si="55"/>
        <v/>
      </c>
      <c r="G365" s="69"/>
      <c r="H365" s="68" t="str">
        <f t="shared" si="56"/>
        <v/>
      </c>
      <c r="I365" s="68" t="str">
        <f t="shared" si="57"/>
        <v/>
      </c>
      <c r="J365" s="70" t="str">
        <f t="shared" si="58"/>
        <v/>
      </c>
      <c r="K365" s="68" t="str">
        <f t="shared" si="59"/>
        <v/>
      </c>
      <c r="L365" s="68" t="str">
        <f>IF(A365="","",SUM($K$31:K365))</f>
        <v/>
      </c>
      <c r="N365" s="71"/>
    </row>
    <row r="366" spans="1:14">
      <c r="A366" s="65" t="str">
        <f t="shared" si="50"/>
        <v/>
      </c>
      <c r="B366" s="66" t="str">
        <f t="shared" si="51"/>
        <v/>
      </c>
      <c r="C366" s="67" t="str">
        <f t="shared" si="52"/>
        <v/>
      </c>
      <c r="D366" s="68" t="str">
        <f t="shared" si="53"/>
        <v/>
      </c>
      <c r="E366" s="68" t="str">
        <f t="shared" si="54"/>
        <v/>
      </c>
      <c r="F366" s="68" t="str">
        <f t="shared" si="55"/>
        <v/>
      </c>
      <c r="G366" s="69"/>
      <c r="H366" s="68" t="str">
        <f t="shared" si="56"/>
        <v/>
      </c>
      <c r="I366" s="68" t="str">
        <f t="shared" si="57"/>
        <v/>
      </c>
      <c r="J366" s="70" t="str">
        <f t="shared" si="58"/>
        <v/>
      </c>
      <c r="K366" s="68" t="str">
        <f t="shared" si="59"/>
        <v/>
      </c>
      <c r="L366" s="68" t="str">
        <f>IF(A366="","",SUM($K$31:K366))</f>
        <v/>
      </c>
      <c r="N366" s="71"/>
    </row>
    <row r="367" spans="1:14">
      <c r="A367" s="65" t="str">
        <f t="shared" si="50"/>
        <v/>
      </c>
      <c r="B367" s="66" t="str">
        <f t="shared" si="51"/>
        <v/>
      </c>
      <c r="C367" s="67" t="str">
        <f t="shared" si="52"/>
        <v/>
      </c>
      <c r="D367" s="68" t="str">
        <f t="shared" si="53"/>
        <v/>
      </c>
      <c r="E367" s="68" t="str">
        <f t="shared" si="54"/>
        <v/>
      </c>
      <c r="F367" s="68" t="str">
        <f t="shared" si="55"/>
        <v/>
      </c>
      <c r="G367" s="69"/>
      <c r="H367" s="68" t="str">
        <f t="shared" si="56"/>
        <v/>
      </c>
      <c r="I367" s="68" t="str">
        <f t="shared" si="57"/>
        <v/>
      </c>
      <c r="J367" s="70" t="str">
        <f t="shared" si="58"/>
        <v/>
      </c>
      <c r="K367" s="68" t="str">
        <f t="shared" si="59"/>
        <v/>
      </c>
      <c r="L367" s="68" t="str">
        <f>IF(A367="","",SUM($K$31:K367))</f>
        <v/>
      </c>
      <c r="N367" s="71"/>
    </row>
    <row r="368" spans="1:14">
      <c r="A368" s="65" t="str">
        <f t="shared" si="50"/>
        <v/>
      </c>
      <c r="B368" s="66" t="str">
        <f t="shared" si="51"/>
        <v/>
      </c>
      <c r="C368" s="67" t="str">
        <f t="shared" si="52"/>
        <v/>
      </c>
      <c r="D368" s="68" t="str">
        <f t="shared" si="53"/>
        <v/>
      </c>
      <c r="E368" s="68" t="str">
        <f t="shared" si="54"/>
        <v/>
      </c>
      <c r="F368" s="68" t="str">
        <f t="shared" si="55"/>
        <v/>
      </c>
      <c r="G368" s="69"/>
      <c r="H368" s="68" t="str">
        <f t="shared" si="56"/>
        <v/>
      </c>
      <c r="I368" s="68" t="str">
        <f t="shared" si="57"/>
        <v/>
      </c>
      <c r="J368" s="70" t="str">
        <f t="shared" si="58"/>
        <v/>
      </c>
      <c r="K368" s="68" t="str">
        <f t="shared" si="59"/>
        <v/>
      </c>
      <c r="L368" s="68" t="str">
        <f>IF(A368="","",SUM($K$31:K368))</f>
        <v/>
      </c>
      <c r="N368" s="71"/>
    </row>
    <row r="369" spans="1:14">
      <c r="A369" s="65" t="str">
        <f t="shared" si="50"/>
        <v/>
      </c>
      <c r="B369" s="66" t="str">
        <f t="shared" si="51"/>
        <v/>
      </c>
      <c r="C369" s="67" t="str">
        <f t="shared" si="52"/>
        <v/>
      </c>
      <c r="D369" s="68" t="str">
        <f t="shared" si="53"/>
        <v/>
      </c>
      <c r="E369" s="68" t="str">
        <f t="shared" si="54"/>
        <v/>
      </c>
      <c r="F369" s="68" t="str">
        <f t="shared" si="55"/>
        <v/>
      </c>
      <c r="G369" s="69"/>
      <c r="H369" s="68" t="str">
        <f t="shared" si="56"/>
        <v/>
      </c>
      <c r="I369" s="68" t="str">
        <f t="shared" si="57"/>
        <v/>
      </c>
      <c r="J369" s="70" t="str">
        <f t="shared" si="58"/>
        <v/>
      </c>
      <c r="K369" s="68" t="str">
        <f t="shared" si="59"/>
        <v/>
      </c>
      <c r="L369" s="68" t="str">
        <f>IF(A369="","",SUM($K$31:K369))</f>
        <v/>
      </c>
      <c r="N369" s="71"/>
    </row>
    <row r="370" spans="1:14">
      <c r="A370" s="65" t="str">
        <f t="shared" si="50"/>
        <v/>
      </c>
      <c r="B370" s="66" t="str">
        <f t="shared" si="51"/>
        <v/>
      </c>
      <c r="C370" s="67" t="str">
        <f t="shared" si="52"/>
        <v/>
      </c>
      <c r="D370" s="68" t="str">
        <f t="shared" si="53"/>
        <v/>
      </c>
      <c r="E370" s="68" t="str">
        <f t="shared" si="54"/>
        <v/>
      </c>
      <c r="F370" s="68" t="str">
        <f t="shared" si="55"/>
        <v/>
      </c>
      <c r="G370" s="69"/>
      <c r="H370" s="68" t="str">
        <f t="shared" si="56"/>
        <v/>
      </c>
      <c r="I370" s="68" t="str">
        <f t="shared" si="57"/>
        <v/>
      </c>
      <c r="J370" s="70" t="str">
        <f t="shared" si="58"/>
        <v/>
      </c>
      <c r="K370" s="68" t="str">
        <f t="shared" si="59"/>
        <v/>
      </c>
      <c r="L370" s="68" t="str">
        <f>IF(A370="","",SUM($K$31:K370))</f>
        <v/>
      </c>
      <c r="N370" s="71"/>
    </row>
    <row r="371" spans="1:14">
      <c r="A371" s="65" t="str">
        <f t="shared" si="50"/>
        <v/>
      </c>
      <c r="B371" s="66" t="str">
        <f t="shared" si="51"/>
        <v/>
      </c>
      <c r="C371" s="67" t="str">
        <f t="shared" si="52"/>
        <v/>
      </c>
      <c r="D371" s="68" t="str">
        <f t="shared" si="53"/>
        <v/>
      </c>
      <c r="E371" s="68" t="str">
        <f t="shared" si="54"/>
        <v/>
      </c>
      <c r="F371" s="68" t="str">
        <f t="shared" si="55"/>
        <v/>
      </c>
      <c r="G371" s="69"/>
      <c r="H371" s="68" t="str">
        <f t="shared" si="56"/>
        <v/>
      </c>
      <c r="I371" s="68" t="str">
        <f t="shared" si="57"/>
        <v/>
      </c>
      <c r="J371" s="70" t="str">
        <f t="shared" si="58"/>
        <v/>
      </c>
      <c r="K371" s="68" t="str">
        <f t="shared" si="59"/>
        <v/>
      </c>
      <c r="L371" s="68" t="str">
        <f>IF(A371="","",SUM($K$31:K371))</f>
        <v/>
      </c>
      <c r="N371" s="71"/>
    </row>
    <row r="372" spans="1:14">
      <c r="A372" s="65" t="str">
        <f t="shared" si="50"/>
        <v/>
      </c>
      <c r="B372" s="66" t="str">
        <f t="shared" si="51"/>
        <v/>
      </c>
      <c r="C372" s="67" t="str">
        <f t="shared" si="52"/>
        <v/>
      </c>
      <c r="D372" s="68" t="str">
        <f t="shared" si="53"/>
        <v/>
      </c>
      <c r="E372" s="68" t="str">
        <f t="shared" si="54"/>
        <v/>
      </c>
      <c r="F372" s="68" t="str">
        <f t="shared" si="55"/>
        <v/>
      </c>
      <c r="G372" s="69"/>
      <c r="H372" s="68" t="str">
        <f t="shared" si="56"/>
        <v/>
      </c>
      <c r="I372" s="68" t="str">
        <f t="shared" si="57"/>
        <v/>
      </c>
      <c r="J372" s="70" t="str">
        <f t="shared" si="58"/>
        <v/>
      </c>
      <c r="K372" s="68" t="str">
        <f t="shared" si="59"/>
        <v/>
      </c>
      <c r="L372" s="68" t="str">
        <f>IF(A372="","",SUM($K$31:K372))</f>
        <v/>
      </c>
      <c r="N372" s="71"/>
    </row>
    <row r="373" spans="1:14">
      <c r="A373" s="65" t="str">
        <f t="shared" si="50"/>
        <v/>
      </c>
      <c r="B373" s="66" t="str">
        <f t="shared" si="51"/>
        <v/>
      </c>
      <c r="C373" s="67" t="str">
        <f t="shared" si="52"/>
        <v/>
      </c>
      <c r="D373" s="68" t="str">
        <f t="shared" si="53"/>
        <v/>
      </c>
      <c r="E373" s="68" t="str">
        <f t="shared" si="54"/>
        <v/>
      </c>
      <c r="F373" s="68" t="str">
        <f t="shared" si="55"/>
        <v/>
      </c>
      <c r="G373" s="69"/>
      <c r="H373" s="68" t="str">
        <f t="shared" si="56"/>
        <v/>
      </c>
      <c r="I373" s="68" t="str">
        <f t="shared" si="57"/>
        <v/>
      </c>
      <c r="J373" s="70" t="str">
        <f t="shared" si="58"/>
        <v/>
      </c>
      <c r="K373" s="68" t="str">
        <f t="shared" si="59"/>
        <v/>
      </c>
      <c r="L373" s="68" t="str">
        <f>IF(A373="","",SUM($K$31:K373))</f>
        <v/>
      </c>
      <c r="N373" s="71"/>
    </row>
    <row r="374" spans="1:14">
      <c r="A374" s="65" t="str">
        <f t="shared" si="50"/>
        <v/>
      </c>
      <c r="B374" s="66" t="str">
        <f t="shared" si="51"/>
        <v/>
      </c>
      <c r="C374" s="67" t="str">
        <f t="shared" si="52"/>
        <v/>
      </c>
      <c r="D374" s="68" t="str">
        <f t="shared" si="53"/>
        <v/>
      </c>
      <c r="E374" s="68" t="str">
        <f t="shared" si="54"/>
        <v/>
      </c>
      <c r="F374" s="68" t="str">
        <f t="shared" si="55"/>
        <v/>
      </c>
      <c r="G374" s="69"/>
      <c r="H374" s="68" t="str">
        <f t="shared" si="56"/>
        <v/>
      </c>
      <c r="I374" s="68" t="str">
        <f t="shared" si="57"/>
        <v/>
      </c>
      <c r="J374" s="70" t="str">
        <f t="shared" si="58"/>
        <v/>
      </c>
      <c r="K374" s="68" t="str">
        <f t="shared" si="59"/>
        <v/>
      </c>
      <c r="L374" s="68" t="str">
        <f>IF(A374="","",SUM($K$31:K374))</f>
        <v/>
      </c>
      <c r="N374" s="71"/>
    </row>
    <row r="375" spans="1:14">
      <c r="A375" s="65" t="str">
        <f t="shared" si="50"/>
        <v/>
      </c>
      <c r="B375" s="66" t="str">
        <f t="shared" si="51"/>
        <v/>
      </c>
      <c r="C375" s="67" t="str">
        <f t="shared" si="52"/>
        <v/>
      </c>
      <c r="D375" s="68" t="str">
        <f t="shared" si="53"/>
        <v/>
      </c>
      <c r="E375" s="68" t="str">
        <f t="shared" si="54"/>
        <v/>
      </c>
      <c r="F375" s="68" t="str">
        <f t="shared" si="55"/>
        <v/>
      </c>
      <c r="G375" s="69"/>
      <c r="H375" s="68" t="str">
        <f t="shared" si="56"/>
        <v/>
      </c>
      <c r="I375" s="68" t="str">
        <f t="shared" si="57"/>
        <v/>
      </c>
      <c r="J375" s="70" t="str">
        <f t="shared" si="58"/>
        <v/>
      </c>
      <c r="K375" s="68" t="str">
        <f t="shared" si="59"/>
        <v/>
      </c>
      <c r="L375" s="68" t="str">
        <f>IF(A375="","",SUM($K$31:K375))</f>
        <v/>
      </c>
      <c r="N375" s="71"/>
    </row>
    <row r="376" spans="1:14">
      <c r="A376" s="65" t="str">
        <f t="shared" si="50"/>
        <v/>
      </c>
      <c r="B376" s="66" t="str">
        <f t="shared" si="51"/>
        <v/>
      </c>
      <c r="C376" s="67" t="str">
        <f t="shared" si="52"/>
        <v/>
      </c>
      <c r="D376" s="68" t="str">
        <f t="shared" si="53"/>
        <v/>
      </c>
      <c r="E376" s="68" t="str">
        <f t="shared" si="54"/>
        <v/>
      </c>
      <c r="F376" s="68" t="str">
        <f t="shared" si="55"/>
        <v/>
      </c>
      <c r="G376" s="69"/>
      <c r="H376" s="68" t="str">
        <f t="shared" si="56"/>
        <v/>
      </c>
      <c r="I376" s="68" t="str">
        <f t="shared" si="57"/>
        <v/>
      </c>
      <c r="J376" s="70" t="str">
        <f t="shared" si="58"/>
        <v/>
      </c>
      <c r="K376" s="68" t="str">
        <f t="shared" si="59"/>
        <v/>
      </c>
      <c r="L376" s="68" t="str">
        <f>IF(A376="","",SUM($K$31:K376))</f>
        <v/>
      </c>
      <c r="N376" s="71"/>
    </row>
    <row r="377" spans="1:14">
      <c r="A377" s="65" t="str">
        <f t="shared" si="50"/>
        <v/>
      </c>
      <c r="B377" s="66" t="str">
        <f t="shared" si="51"/>
        <v/>
      </c>
      <c r="C377" s="67" t="str">
        <f t="shared" si="52"/>
        <v/>
      </c>
      <c r="D377" s="68" t="str">
        <f t="shared" si="53"/>
        <v/>
      </c>
      <c r="E377" s="68" t="str">
        <f t="shared" si="54"/>
        <v/>
      </c>
      <c r="F377" s="68" t="str">
        <f t="shared" si="55"/>
        <v/>
      </c>
      <c r="G377" s="69"/>
      <c r="H377" s="68" t="str">
        <f t="shared" si="56"/>
        <v/>
      </c>
      <c r="I377" s="68" t="str">
        <f t="shared" si="57"/>
        <v/>
      </c>
      <c r="J377" s="70" t="str">
        <f t="shared" si="58"/>
        <v/>
      </c>
      <c r="K377" s="68" t="str">
        <f t="shared" si="59"/>
        <v/>
      </c>
      <c r="L377" s="68" t="str">
        <f>IF(A377="","",SUM($K$31:K377))</f>
        <v/>
      </c>
      <c r="N377" s="71"/>
    </row>
    <row r="378" spans="1:14">
      <c r="A378" s="65" t="str">
        <f t="shared" si="50"/>
        <v/>
      </c>
      <c r="B378" s="66" t="str">
        <f t="shared" si="51"/>
        <v/>
      </c>
      <c r="C378" s="67" t="str">
        <f t="shared" si="52"/>
        <v/>
      </c>
      <c r="D378" s="68" t="str">
        <f t="shared" si="53"/>
        <v/>
      </c>
      <c r="E378" s="68" t="str">
        <f t="shared" si="54"/>
        <v/>
      </c>
      <c r="F378" s="68" t="str">
        <f t="shared" si="55"/>
        <v/>
      </c>
      <c r="G378" s="69"/>
      <c r="H378" s="68" t="str">
        <f t="shared" si="56"/>
        <v/>
      </c>
      <c r="I378" s="68" t="str">
        <f t="shared" si="57"/>
        <v/>
      </c>
      <c r="J378" s="70" t="str">
        <f t="shared" si="58"/>
        <v/>
      </c>
      <c r="K378" s="68" t="str">
        <f t="shared" si="59"/>
        <v/>
      </c>
      <c r="L378" s="68" t="str">
        <f>IF(A378="","",SUM($K$31:K378))</f>
        <v/>
      </c>
      <c r="N378" s="71"/>
    </row>
    <row r="379" spans="1:14">
      <c r="A379" s="65" t="str">
        <f t="shared" si="50"/>
        <v/>
      </c>
      <c r="B379" s="66" t="str">
        <f t="shared" si="51"/>
        <v/>
      </c>
      <c r="C379" s="67" t="str">
        <f t="shared" si="52"/>
        <v/>
      </c>
      <c r="D379" s="68" t="str">
        <f t="shared" si="53"/>
        <v/>
      </c>
      <c r="E379" s="68" t="str">
        <f t="shared" si="54"/>
        <v/>
      </c>
      <c r="F379" s="68" t="str">
        <f t="shared" si="55"/>
        <v/>
      </c>
      <c r="G379" s="69"/>
      <c r="H379" s="68" t="str">
        <f t="shared" si="56"/>
        <v/>
      </c>
      <c r="I379" s="68" t="str">
        <f t="shared" si="57"/>
        <v/>
      </c>
      <c r="J379" s="70" t="str">
        <f t="shared" si="58"/>
        <v/>
      </c>
      <c r="K379" s="68" t="str">
        <f t="shared" si="59"/>
        <v/>
      </c>
      <c r="L379" s="68" t="str">
        <f>IF(A379="","",SUM($K$31:K379))</f>
        <v/>
      </c>
      <c r="N379" s="71"/>
    </row>
    <row r="380" spans="1:14">
      <c r="A380" s="65" t="str">
        <f t="shared" si="50"/>
        <v/>
      </c>
      <c r="B380" s="66" t="str">
        <f t="shared" si="51"/>
        <v/>
      </c>
      <c r="C380" s="67" t="str">
        <f t="shared" si="52"/>
        <v/>
      </c>
      <c r="D380" s="68" t="str">
        <f t="shared" si="53"/>
        <v/>
      </c>
      <c r="E380" s="68" t="str">
        <f t="shared" si="54"/>
        <v/>
      </c>
      <c r="F380" s="68" t="str">
        <f t="shared" si="55"/>
        <v/>
      </c>
      <c r="G380" s="69"/>
      <c r="H380" s="68" t="str">
        <f t="shared" si="56"/>
        <v/>
      </c>
      <c r="I380" s="68" t="str">
        <f t="shared" si="57"/>
        <v/>
      </c>
      <c r="J380" s="70" t="str">
        <f t="shared" si="58"/>
        <v/>
      </c>
      <c r="K380" s="68" t="str">
        <f t="shared" si="59"/>
        <v/>
      </c>
      <c r="L380" s="68" t="str">
        <f>IF(A380="","",SUM($K$31:K380))</f>
        <v/>
      </c>
      <c r="N380" s="71"/>
    </row>
    <row r="381" spans="1:14">
      <c r="A381" s="65" t="str">
        <f t="shared" si="50"/>
        <v/>
      </c>
      <c r="B381" s="66" t="str">
        <f t="shared" si="51"/>
        <v/>
      </c>
      <c r="C381" s="67" t="str">
        <f t="shared" si="52"/>
        <v/>
      </c>
      <c r="D381" s="68" t="str">
        <f t="shared" si="53"/>
        <v/>
      </c>
      <c r="E381" s="68" t="str">
        <f t="shared" si="54"/>
        <v/>
      </c>
      <c r="F381" s="68" t="str">
        <f t="shared" si="55"/>
        <v/>
      </c>
      <c r="G381" s="69"/>
      <c r="H381" s="68" t="str">
        <f t="shared" si="56"/>
        <v/>
      </c>
      <c r="I381" s="68" t="str">
        <f t="shared" si="57"/>
        <v/>
      </c>
      <c r="J381" s="70" t="str">
        <f t="shared" si="58"/>
        <v/>
      </c>
      <c r="K381" s="68" t="str">
        <f t="shared" si="59"/>
        <v/>
      </c>
      <c r="L381" s="68" t="str">
        <f>IF(A381="","",SUM($K$31:K381))</f>
        <v/>
      </c>
      <c r="N381" s="71"/>
    </row>
    <row r="382" spans="1:14">
      <c r="A382" s="65" t="str">
        <f t="shared" si="50"/>
        <v/>
      </c>
      <c r="B382" s="66" t="str">
        <f t="shared" si="51"/>
        <v/>
      </c>
      <c r="C382" s="67" t="str">
        <f t="shared" si="52"/>
        <v/>
      </c>
      <c r="D382" s="68" t="str">
        <f t="shared" si="53"/>
        <v/>
      </c>
      <c r="E382" s="68" t="str">
        <f t="shared" si="54"/>
        <v/>
      </c>
      <c r="F382" s="68" t="str">
        <f t="shared" si="55"/>
        <v/>
      </c>
      <c r="G382" s="69"/>
      <c r="H382" s="68" t="str">
        <f t="shared" si="56"/>
        <v/>
      </c>
      <c r="I382" s="68" t="str">
        <f t="shared" si="57"/>
        <v/>
      </c>
      <c r="J382" s="70" t="str">
        <f t="shared" si="58"/>
        <v/>
      </c>
      <c r="K382" s="68" t="str">
        <f t="shared" si="59"/>
        <v/>
      </c>
      <c r="L382" s="68" t="str">
        <f>IF(A382="","",SUM($K$31:K382))</f>
        <v/>
      </c>
      <c r="N382" s="71"/>
    </row>
    <row r="383" spans="1:14">
      <c r="A383" s="65" t="str">
        <f t="shared" si="50"/>
        <v/>
      </c>
      <c r="B383" s="66" t="str">
        <f t="shared" si="51"/>
        <v/>
      </c>
      <c r="C383" s="67" t="str">
        <f t="shared" si="52"/>
        <v/>
      </c>
      <c r="D383" s="68" t="str">
        <f t="shared" si="53"/>
        <v/>
      </c>
      <c r="E383" s="68" t="str">
        <f t="shared" si="54"/>
        <v/>
      </c>
      <c r="F383" s="68" t="str">
        <f t="shared" si="55"/>
        <v/>
      </c>
      <c r="G383" s="69"/>
      <c r="H383" s="68" t="str">
        <f t="shared" si="56"/>
        <v/>
      </c>
      <c r="I383" s="68" t="str">
        <f t="shared" si="57"/>
        <v/>
      </c>
      <c r="J383" s="70" t="str">
        <f t="shared" si="58"/>
        <v/>
      </c>
      <c r="K383" s="68" t="str">
        <f t="shared" si="59"/>
        <v/>
      </c>
      <c r="L383" s="68" t="str">
        <f>IF(A383="","",SUM($K$31:K383))</f>
        <v/>
      </c>
      <c r="N383" s="71"/>
    </row>
    <row r="384" spans="1:14">
      <c r="A384" s="65" t="str">
        <f t="shared" si="50"/>
        <v/>
      </c>
      <c r="B384" s="66" t="str">
        <f t="shared" si="51"/>
        <v/>
      </c>
      <c r="C384" s="67" t="str">
        <f t="shared" si="52"/>
        <v/>
      </c>
      <c r="D384" s="68" t="str">
        <f t="shared" si="53"/>
        <v/>
      </c>
      <c r="E384" s="68" t="str">
        <f t="shared" si="54"/>
        <v/>
      </c>
      <c r="F384" s="68" t="str">
        <f t="shared" si="55"/>
        <v/>
      </c>
      <c r="G384" s="69"/>
      <c r="H384" s="68" t="str">
        <f t="shared" si="56"/>
        <v/>
      </c>
      <c r="I384" s="68" t="str">
        <f t="shared" si="57"/>
        <v/>
      </c>
      <c r="J384" s="70" t="str">
        <f t="shared" si="58"/>
        <v/>
      </c>
      <c r="K384" s="68" t="str">
        <f t="shared" si="59"/>
        <v/>
      </c>
      <c r="L384" s="68" t="str">
        <f>IF(A384="","",SUM($K$31:K384))</f>
        <v/>
      </c>
      <c r="N384" s="71"/>
    </row>
    <row r="385" spans="1:14">
      <c r="A385" s="65" t="str">
        <f t="shared" si="50"/>
        <v/>
      </c>
      <c r="B385" s="66" t="str">
        <f t="shared" si="51"/>
        <v/>
      </c>
      <c r="C385" s="67" t="str">
        <f t="shared" si="52"/>
        <v/>
      </c>
      <c r="D385" s="68" t="str">
        <f t="shared" si="53"/>
        <v/>
      </c>
      <c r="E385" s="68" t="str">
        <f t="shared" si="54"/>
        <v/>
      </c>
      <c r="F385" s="68" t="str">
        <f t="shared" si="55"/>
        <v/>
      </c>
      <c r="G385" s="69"/>
      <c r="H385" s="68" t="str">
        <f t="shared" si="56"/>
        <v/>
      </c>
      <c r="I385" s="68" t="str">
        <f t="shared" si="57"/>
        <v/>
      </c>
      <c r="J385" s="70" t="str">
        <f t="shared" si="58"/>
        <v/>
      </c>
      <c r="K385" s="68" t="str">
        <f t="shared" si="59"/>
        <v/>
      </c>
      <c r="L385" s="68" t="str">
        <f>IF(A385="","",SUM($K$31:K385))</f>
        <v/>
      </c>
      <c r="N385" s="71"/>
    </row>
    <row r="386" spans="1:14">
      <c r="A386" s="65" t="str">
        <f t="shared" si="50"/>
        <v/>
      </c>
      <c r="B386" s="66" t="str">
        <f t="shared" si="51"/>
        <v/>
      </c>
      <c r="C386" s="67" t="str">
        <f t="shared" si="52"/>
        <v/>
      </c>
      <c r="D386" s="68" t="str">
        <f t="shared" si="53"/>
        <v/>
      </c>
      <c r="E386" s="68" t="str">
        <f t="shared" si="54"/>
        <v/>
      </c>
      <c r="F386" s="68" t="str">
        <f t="shared" si="55"/>
        <v/>
      </c>
      <c r="G386" s="69"/>
      <c r="H386" s="68" t="str">
        <f t="shared" si="56"/>
        <v/>
      </c>
      <c r="I386" s="68" t="str">
        <f t="shared" si="57"/>
        <v/>
      </c>
      <c r="J386" s="70" t="str">
        <f t="shared" si="58"/>
        <v/>
      </c>
      <c r="K386" s="68" t="str">
        <f t="shared" si="59"/>
        <v/>
      </c>
      <c r="L386" s="68" t="str">
        <f>IF(A386="","",SUM($K$31:K386))</f>
        <v/>
      </c>
      <c r="N386" s="71"/>
    </row>
    <row r="387" spans="1:14">
      <c r="A387" s="65" t="str">
        <f t="shared" si="50"/>
        <v/>
      </c>
      <c r="B387" s="66" t="str">
        <f t="shared" si="51"/>
        <v/>
      </c>
      <c r="C387" s="67" t="str">
        <f t="shared" si="52"/>
        <v/>
      </c>
      <c r="D387" s="68" t="str">
        <f t="shared" si="53"/>
        <v/>
      </c>
      <c r="E387" s="68" t="str">
        <f t="shared" si="54"/>
        <v/>
      </c>
      <c r="F387" s="68" t="str">
        <f t="shared" si="55"/>
        <v/>
      </c>
      <c r="G387" s="69"/>
      <c r="H387" s="68" t="str">
        <f t="shared" si="56"/>
        <v/>
      </c>
      <c r="I387" s="68" t="str">
        <f t="shared" si="57"/>
        <v/>
      </c>
      <c r="J387" s="70" t="str">
        <f t="shared" si="58"/>
        <v/>
      </c>
      <c r="K387" s="68" t="str">
        <f t="shared" si="59"/>
        <v/>
      </c>
      <c r="L387" s="68" t="str">
        <f>IF(A387="","",SUM($K$31:K387))</f>
        <v/>
      </c>
      <c r="N387" s="71"/>
    </row>
    <row r="388" spans="1:14">
      <c r="A388" s="65" t="str">
        <f t="shared" si="50"/>
        <v/>
      </c>
      <c r="B388" s="66" t="str">
        <f t="shared" si="51"/>
        <v/>
      </c>
      <c r="C388" s="67" t="str">
        <f t="shared" si="52"/>
        <v/>
      </c>
      <c r="D388" s="68" t="str">
        <f t="shared" si="53"/>
        <v/>
      </c>
      <c r="E388" s="68" t="str">
        <f t="shared" si="54"/>
        <v/>
      </c>
      <c r="F388" s="68" t="str">
        <f t="shared" si="55"/>
        <v/>
      </c>
      <c r="G388" s="69"/>
      <c r="H388" s="68" t="str">
        <f t="shared" si="56"/>
        <v/>
      </c>
      <c r="I388" s="68" t="str">
        <f t="shared" si="57"/>
        <v/>
      </c>
      <c r="J388" s="70" t="str">
        <f t="shared" si="58"/>
        <v/>
      </c>
      <c r="K388" s="68" t="str">
        <f t="shared" si="59"/>
        <v/>
      </c>
      <c r="L388" s="68" t="str">
        <f>IF(A388="","",SUM($K$31:K388))</f>
        <v/>
      </c>
      <c r="N388" s="71"/>
    </row>
    <row r="389" spans="1:14">
      <c r="A389" s="65" t="str">
        <f t="shared" si="50"/>
        <v/>
      </c>
      <c r="B389" s="66" t="str">
        <f t="shared" si="51"/>
        <v/>
      </c>
      <c r="C389" s="67" t="str">
        <f t="shared" si="52"/>
        <v/>
      </c>
      <c r="D389" s="68" t="str">
        <f t="shared" si="53"/>
        <v/>
      </c>
      <c r="E389" s="68" t="str">
        <f t="shared" si="54"/>
        <v/>
      </c>
      <c r="F389" s="68" t="str">
        <f t="shared" si="55"/>
        <v/>
      </c>
      <c r="G389" s="69"/>
      <c r="H389" s="68" t="str">
        <f t="shared" si="56"/>
        <v/>
      </c>
      <c r="I389" s="68" t="str">
        <f t="shared" si="57"/>
        <v/>
      </c>
      <c r="J389" s="70" t="str">
        <f t="shared" si="58"/>
        <v/>
      </c>
      <c r="K389" s="68" t="str">
        <f t="shared" si="59"/>
        <v/>
      </c>
      <c r="L389" s="68" t="str">
        <f>IF(A389="","",SUM($K$31:K389))</f>
        <v/>
      </c>
      <c r="N389" s="71"/>
    </row>
    <row r="390" spans="1:14">
      <c r="A390" s="65" t="str">
        <f t="shared" si="50"/>
        <v/>
      </c>
      <c r="B390" s="66" t="str">
        <f t="shared" si="51"/>
        <v/>
      </c>
      <c r="C390" s="67" t="str">
        <f t="shared" si="52"/>
        <v/>
      </c>
      <c r="D390" s="68" t="str">
        <f t="shared" si="53"/>
        <v/>
      </c>
      <c r="E390" s="68" t="str">
        <f t="shared" si="54"/>
        <v/>
      </c>
      <c r="F390" s="68" t="str">
        <f t="shared" si="55"/>
        <v/>
      </c>
      <c r="G390" s="69"/>
      <c r="H390" s="68" t="str">
        <f t="shared" si="56"/>
        <v/>
      </c>
      <c r="I390" s="68" t="str">
        <f t="shared" si="57"/>
        <v/>
      </c>
      <c r="J390" s="70" t="str">
        <f t="shared" si="58"/>
        <v/>
      </c>
      <c r="K390" s="68" t="str">
        <f t="shared" si="59"/>
        <v/>
      </c>
      <c r="L390" s="68" t="str">
        <f>IF(A390="","",SUM($K$31:K390))</f>
        <v/>
      </c>
      <c r="N390" s="71"/>
    </row>
    <row r="391" spans="1:14">
      <c r="A391" s="65" t="str">
        <f t="shared" si="50"/>
        <v/>
      </c>
      <c r="B391" s="66" t="str">
        <f t="shared" si="51"/>
        <v/>
      </c>
      <c r="C391" s="67" t="str">
        <f t="shared" si="52"/>
        <v/>
      </c>
      <c r="D391" s="68" t="str">
        <f t="shared" si="53"/>
        <v/>
      </c>
      <c r="E391" s="68" t="str">
        <f t="shared" si="54"/>
        <v/>
      </c>
      <c r="F391" s="68" t="str">
        <f t="shared" si="55"/>
        <v/>
      </c>
      <c r="G391" s="69"/>
      <c r="H391" s="68" t="str">
        <f t="shared" si="56"/>
        <v/>
      </c>
      <c r="I391" s="68" t="str">
        <f t="shared" si="57"/>
        <v/>
      </c>
      <c r="J391" s="70" t="str">
        <f t="shared" si="58"/>
        <v/>
      </c>
      <c r="K391" s="68" t="str">
        <f t="shared" si="59"/>
        <v/>
      </c>
      <c r="L391" s="68" t="str">
        <f>IF(A391="","",SUM($K$31:K391))</f>
        <v/>
      </c>
      <c r="N391" s="71"/>
    </row>
    <row r="392" spans="1:14">
      <c r="A392" s="65" t="str">
        <f t="shared" si="50"/>
        <v/>
      </c>
      <c r="B392" s="66" t="str">
        <f t="shared" si="51"/>
        <v/>
      </c>
      <c r="C392" s="67" t="str">
        <f t="shared" si="52"/>
        <v/>
      </c>
      <c r="D392" s="68" t="str">
        <f t="shared" si="53"/>
        <v/>
      </c>
      <c r="E392" s="68" t="str">
        <f t="shared" si="54"/>
        <v/>
      </c>
      <c r="F392" s="68" t="str">
        <f t="shared" si="55"/>
        <v/>
      </c>
      <c r="G392" s="69"/>
      <c r="H392" s="68" t="str">
        <f t="shared" si="56"/>
        <v/>
      </c>
      <c r="I392" s="68" t="str">
        <f t="shared" si="57"/>
        <v/>
      </c>
      <c r="J392" s="70" t="str">
        <f t="shared" si="58"/>
        <v/>
      </c>
      <c r="K392" s="68" t="str">
        <f t="shared" si="59"/>
        <v/>
      </c>
      <c r="L392" s="68" t="str">
        <f>IF(A392="","",SUM($K$31:K392))</f>
        <v/>
      </c>
      <c r="N392" s="71"/>
    </row>
    <row r="393" spans="1:14">
      <c r="A393" s="65" t="str">
        <f t="shared" si="50"/>
        <v/>
      </c>
      <c r="B393" s="66" t="str">
        <f t="shared" si="51"/>
        <v/>
      </c>
      <c r="C393" s="67" t="str">
        <f t="shared" si="52"/>
        <v/>
      </c>
      <c r="D393" s="68" t="str">
        <f t="shared" si="53"/>
        <v/>
      </c>
      <c r="E393" s="68" t="str">
        <f t="shared" si="54"/>
        <v/>
      </c>
      <c r="F393" s="68" t="str">
        <f t="shared" si="55"/>
        <v/>
      </c>
      <c r="G393" s="69"/>
      <c r="H393" s="68" t="str">
        <f t="shared" si="56"/>
        <v/>
      </c>
      <c r="I393" s="68" t="str">
        <f t="shared" si="57"/>
        <v/>
      </c>
      <c r="J393" s="70" t="str">
        <f t="shared" si="58"/>
        <v/>
      </c>
      <c r="K393" s="68" t="str">
        <f t="shared" si="59"/>
        <v/>
      </c>
      <c r="L393" s="68" t="str">
        <f>IF(A393="","",SUM($K$31:K393))</f>
        <v/>
      </c>
      <c r="N393" s="71"/>
    </row>
    <row r="394" spans="1:14">
      <c r="A394" s="65" t="str">
        <f t="shared" si="50"/>
        <v/>
      </c>
      <c r="B394" s="66" t="str">
        <f t="shared" si="51"/>
        <v/>
      </c>
      <c r="C394" s="67" t="str">
        <f t="shared" si="52"/>
        <v/>
      </c>
      <c r="D394" s="68" t="str">
        <f t="shared" si="53"/>
        <v/>
      </c>
      <c r="E394" s="68" t="str">
        <f t="shared" si="54"/>
        <v/>
      </c>
      <c r="F394" s="68" t="str">
        <f t="shared" si="55"/>
        <v/>
      </c>
      <c r="G394" s="69"/>
      <c r="H394" s="68" t="str">
        <f t="shared" si="56"/>
        <v/>
      </c>
      <c r="I394" s="68" t="str">
        <f t="shared" si="57"/>
        <v/>
      </c>
      <c r="J394" s="70" t="str">
        <f t="shared" si="58"/>
        <v/>
      </c>
      <c r="K394" s="68" t="str">
        <f t="shared" si="59"/>
        <v/>
      </c>
      <c r="L394" s="68" t="str">
        <f>IF(A394="","",SUM($K$31:K394))</f>
        <v/>
      </c>
      <c r="N394" s="71"/>
    </row>
    <row r="395" spans="1:14">
      <c r="A395" s="65" t="str">
        <f t="shared" si="50"/>
        <v/>
      </c>
      <c r="B395" s="66" t="str">
        <f t="shared" si="51"/>
        <v/>
      </c>
      <c r="C395" s="67" t="str">
        <f t="shared" si="52"/>
        <v/>
      </c>
      <c r="D395" s="68" t="str">
        <f t="shared" si="53"/>
        <v/>
      </c>
      <c r="E395" s="68" t="str">
        <f t="shared" si="54"/>
        <v/>
      </c>
      <c r="F395" s="68" t="str">
        <f t="shared" si="55"/>
        <v/>
      </c>
      <c r="G395" s="69"/>
      <c r="H395" s="68" t="str">
        <f t="shared" si="56"/>
        <v/>
      </c>
      <c r="I395" s="68" t="str">
        <f t="shared" si="57"/>
        <v/>
      </c>
      <c r="J395" s="70" t="str">
        <f t="shared" si="58"/>
        <v/>
      </c>
      <c r="K395" s="68" t="str">
        <f t="shared" si="59"/>
        <v/>
      </c>
      <c r="L395" s="68" t="str">
        <f>IF(A395="","",SUM($K$31:K395))</f>
        <v/>
      </c>
      <c r="N395" s="71"/>
    </row>
    <row r="396" spans="1:14">
      <c r="A396" s="65" t="str">
        <f t="shared" si="50"/>
        <v/>
      </c>
      <c r="B396" s="66" t="str">
        <f t="shared" si="51"/>
        <v/>
      </c>
      <c r="C396" s="67" t="str">
        <f t="shared" si="52"/>
        <v/>
      </c>
      <c r="D396" s="68" t="str">
        <f t="shared" si="53"/>
        <v/>
      </c>
      <c r="E396" s="68" t="str">
        <f t="shared" si="54"/>
        <v/>
      </c>
      <c r="F396" s="68" t="str">
        <f t="shared" si="55"/>
        <v/>
      </c>
      <c r="G396" s="69"/>
      <c r="H396" s="68" t="str">
        <f t="shared" si="56"/>
        <v/>
      </c>
      <c r="I396" s="68" t="str">
        <f t="shared" si="57"/>
        <v/>
      </c>
      <c r="J396" s="70" t="str">
        <f t="shared" si="58"/>
        <v/>
      </c>
      <c r="K396" s="68" t="str">
        <f t="shared" si="59"/>
        <v/>
      </c>
      <c r="L396" s="68" t="str">
        <f>IF(A396="","",SUM($K$31:K396))</f>
        <v/>
      </c>
      <c r="N396" s="71"/>
    </row>
    <row r="397" spans="1:14">
      <c r="A397" s="65" t="str">
        <f t="shared" si="50"/>
        <v/>
      </c>
      <c r="B397" s="66" t="str">
        <f t="shared" si="51"/>
        <v/>
      </c>
      <c r="C397" s="67" t="str">
        <f t="shared" si="52"/>
        <v/>
      </c>
      <c r="D397" s="68" t="str">
        <f t="shared" si="53"/>
        <v/>
      </c>
      <c r="E397" s="68" t="str">
        <f t="shared" si="54"/>
        <v/>
      </c>
      <c r="F397" s="68" t="str">
        <f t="shared" si="55"/>
        <v/>
      </c>
      <c r="G397" s="69"/>
      <c r="H397" s="68" t="str">
        <f t="shared" si="56"/>
        <v/>
      </c>
      <c r="I397" s="68" t="str">
        <f t="shared" si="57"/>
        <v/>
      </c>
      <c r="J397" s="70" t="str">
        <f t="shared" si="58"/>
        <v/>
      </c>
      <c r="K397" s="68" t="str">
        <f t="shared" si="59"/>
        <v/>
      </c>
      <c r="L397" s="68" t="str">
        <f>IF(A397="","",SUM($K$31:K397))</f>
        <v/>
      </c>
      <c r="N397" s="71"/>
    </row>
    <row r="398" spans="1:14">
      <c r="A398" s="65" t="str">
        <f t="shared" si="50"/>
        <v/>
      </c>
      <c r="B398" s="66" t="str">
        <f t="shared" si="51"/>
        <v/>
      </c>
      <c r="C398" s="67" t="str">
        <f t="shared" si="52"/>
        <v/>
      </c>
      <c r="D398" s="68" t="str">
        <f t="shared" si="53"/>
        <v/>
      </c>
      <c r="E398" s="68" t="str">
        <f t="shared" si="54"/>
        <v/>
      </c>
      <c r="F398" s="68" t="str">
        <f t="shared" si="55"/>
        <v/>
      </c>
      <c r="G398" s="69"/>
      <c r="H398" s="68" t="str">
        <f t="shared" si="56"/>
        <v/>
      </c>
      <c r="I398" s="68" t="str">
        <f t="shared" si="57"/>
        <v/>
      </c>
      <c r="J398" s="70" t="str">
        <f t="shared" si="58"/>
        <v/>
      </c>
      <c r="K398" s="68" t="str">
        <f t="shared" si="59"/>
        <v/>
      </c>
      <c r="L398" s="68" t="str">
        <f>IF(A398="","",SUM($K$31:K398))</f>
        <v/>
      </c>
      <c r="N398" s="71"/>
    </row>
    <row r="399" spans="1:14">
      <c r="A399" s="65" t="str">
        <f t="shared" si="50"/>
        <v/>
      </c>
      <c r="B399" s="66" t="str">
        <f t="shared" si="51"/>
        <v/>
      </c>
      <c r="C399" s="67" t="str">
        <f t="shared" si="52"/>
        <v/>
      </c>
      <c r="D399" s="68" t="str">
        <f t="shared" si="53"/>
        <v/>
      </c>
      <c r="E399" s="68" t="str">
        <f t="shared" si="54"/>
        <v/>
      </c>
      <c r="F399" s="68" t="str">
        <f t="shared" si="55"/>
        <v/>
      </c>
      <c r="G399" s="69"/>
      <c r="H399" s="68" t="str">
        <f t="shared" si="56"/>
        <v/>
      </c>
      <c r="I399" s="68" t="str">
        <f t="shared" si="57"/>
        <v/>
      </c>
      <c r="J399" s="70" t="str">
        <f t="shared" si="58"/>
        <v/>
      </c>
      <c r="K399" s="68" t="str">
        <f t="shared" si="59"/>
        <v/>
      </c>
      <c r="L399" s="68" t="str">
        <f>IF(A399="","",SUM($K$31:K399))</f>
        <v/>
      </c>
      <c r="N399" s="71"/>
    </row>
    <row r="400" spans="1:14">
      <c r="A400" s="65" t="str">
        <f t="shared" si="50"/>
        <v/>
      </c>
      <c r="B400" s="66" t="str">
        <f t="shared" si="51"/>
        <v/>
      </c>
      <c r="C400" s="67" t="str">
        <f t="shared" si="52"/>
        <v/>
      </c>
      <c r="D400" s="68" t="str">
        <f t="shared" si="53"/>
        <v/>
      </c>
      <c r="E400" s="68" t="str">
        <f t="shared" si="54"/>
        <v/>
      </c>
      <c r="F400" s="68" t="str">
        <f t="shared" si="55"/>
        <v/>
      </c>
      <c r="G400" s="69"/>
      <c r="H400" s="68" t="str">
        <f t="shared" si="56"/>
        <v/>
      </c>
      <c r="I400" s="68" t="str">
        <f t="shared" si="57"/>
        <v/>
      </c>
      <c r="J400" s="70" t="str">
        <f t="shared" si="58"/>
        <v/>
      </c>
      <c r="K400" s="68" t="str">
        <f t="shared" si="59"/>
        <v/>
      </c>
      <c r="L400" s="68" t="str">
        <f>IF(A400="","",SUM($K$31:K400))</f>
        <v/>
      </c>
      <c r="N400" s="71"/>
    </row>
    <row r="401" spans="1:14">
      <c r="A401" s="65" t="str">
        <f t="shared" si="50"/>
        <v/>
      </c>
      <c r="B401" s="66" t="str">
        <f t="shared" si="51"/>
        <v/>
      </c>
      <c r="C401" s="67" t="str">
        <f t="shared" si="52"/>
        <v/>
      </c>
      <c r="D401" s="68" t="str">
        <f t="shared" si="53"/>
        <v/>
      </c>
      <c r="E401" s="68" t="str">
        <f t="shared" si="54"/>
        <v/>
      </c>
      <c r="F401" s="68" t="str">
        <f t="shared" si="55"/>
        <v/>
      </c>
      <c r="G401" s="69"/>
      <c r="H401" s="68" t="str">
        <f t="shared" si="56"/>
        <v/>
      </c>
      <c r="I401" s="68" t="str">
        <f t="shared" si="57"/>
        <v/>
      </c>
      <c r="J401" s="70" t="str">
        <f t="shared" si="58"/>
        <v/>
      </c>
      <c r="K401" s="68" t="str">
        <f t="shared" si="59"/>
        <v/>
      </c>
      <c r="L401" s="68" t="str">
        <f>IF(A401="","",SUM($K$31:K401))</f>
        <v/>
      </c>
      <c r="N401" s="71"/>
    </row>
    <row r="402" spans="1:14">
      <c r="A402" s="65" t="str">
        <f t="shared" si="50"/>
        <v/>
      </c>
      <c r="B402" s="66" t="str">
        <f t="shared" si="51"/>
        <v/>
      </c>
      <c r="C402" s="67" t="str">
        <f t="shared" si="52"/>
        <v/>
      </c>
      <c r="D402" s="68" t="str">
        <f t="shared" si="53"/>
        <v/>
      </c>
      <c r="E402" s="68" t="str">
        <f t="shared" si="54"/>
        <v/>
      </c>
      <c r="F402" s="68" t="str">
        <f t="shared" si="55"/>
        <v/>
      </c>
      <c r="G402" s="69"/>
      <c r="H402" s="68" t="str">
        <f t="shared" si="56"/>
        <v/>
      </c>
      <c r="I402" s="68" t="str">
        <f t="shared" si="57"/>
        <v/>
      </c>
      <c r="J402" s="70" t="str">
        <f t="shared" si="58"/>
        <v/>
      </c>
      <c r="K402" s="68" t="str">
        <f t="shared" si="59"/>
        <v/>
      </c>
      <c r="L402" s="68" t="str">
        <f>IF(A402="","",SUM($K$31:K402))</f>
        <v/>
      </c>
      <c r="N402" s="71"/>
    </row>
    <row r="403" spans="1:14">
      <c r="A403" s="65" t="str">
        <f t="shared" si="50"/>
        <v/>
      </c>
      <c r="B403" s="66" t="str">
        <f t="shared" si="51"/>
        <v/>
      </c>
      <c r="C403" s="67" t="str">
        <f t="shared" si="52"/>
        <v/>
      </c>
      <c r="D403" s="68" t="str">
        <f t="shared" si="53"/>
        <v/>
      </c>
      <c r="E403" s="68" t="str">
        <f t="shared" si="54"/>
        <v/>
      </c>
      <c r="F403" s="68" t="str">
        <f t="shared" si="55"/>
        <v/>
      </c>
      <c r="G403" s="69"/>
      <c r="H403" s="68" t="str">
        <f t="shared" si="56"/>
        <v/>
      </c>
      <c r="I403" s="68" t="str">
        <f t="shared" si="57"/>
        <v/>
      </c>
      <c r="J403" s="70" t="str">
        <f t="shared" si="58"/>
        <v/>
      </c>
      <c r="K403" s="68" t="str">
        <f t="shared" si="59"/>
        <v/>
      </c>
      <c r="L403" s="68" t="str">
        <f>IF(A403="","",SUM($K$31:K403))</f>
        <v/>
      </c>
      <c r="N403" s="71"/>
    </row>
    <row r="404" spans="1:14">
      <c r="A404" s="65" t="str">
        <f t="shared" si="50"/>
        <v/>
      </c>
      <c r="B404" s="66" t="str">
        <f t="shared" si="51"/>
        <v/>
      </c>
      <c r="C404" s="67" t="str">
        <f t="shared" si="52"/>
        <v/>
      </c>
      <c r="D404" s="68" t="str">
        <f t="shared" si="53"/>
        <v/>
      </c>
      <c r="E404" s="68" t="str">
        <f t="shared" si="54"/>
        <v/>
      </c>
      <c r="F404" s="68" t="str">
        <f t="shared" si="55"/>
        <v/>
      </c>
      <c r="G404" s="69"/>
      <c r="H404" s="68" t="str">
        <f t="shared" si="56"/>
        <v/>
      </c>
      <c r="I404" s="68" t="str">
        <f t="shared" si="57"/>
        <v/>
      </c>
      <c r="J404" s="70" t="str">
        <f t="shared" si="58"/>
        <v/>
      </c>
      <c r="K404" s="68" t="str">
        <f t="shared" si="59"/>
        <v/>
      </c>
      <c r="L404" s="68" t="str">
        <f>IF(A404="","",SUM($K$31:K404))</f>
        <v/>
      </c>
      <c r="N404" s="71"/>
    </row>
    <row r="405" spans="1:14">
      <c r="A405" s="65" t="str">
        <f t="shared" si="50"/>
        <v/>
      </c>
      <c r="B405" s="66" t="str">
        <f t="shared" si="51"/>
        <v/>
      </c>
      <c r="C405" s="67" t="str">
        <f t="shared" si="52"/>
        <v/>
      </c>
      <c r="D405" s="68" t="str">
        <f t="shared" si="53"/>
        <v/>
      </c>
      <c r="E405" s="68" t="str">
        <f t="shared" si="54"/>
        <v/>
      </c>
      <c r="F405" s="68" t="str">
        <f t="shared" si="55"/>
        <v/>
      </c>
      <c r="G405" s="69"/>
      <c r="H405" s="68" t="str">
        <f t="shared" si="56"/>
        <v/>
      </c>
      <c r="I405" s="68" t="str">
        <f t="shared" si="57"/>
        <v/>
      </c>
      <c r="J405" s="70" t="str">
        <f t="shared" si="58"/>
        <v/>
      </c>
      <c r="K405" s="68" t="str">
        <f t="shared" si="59"/>
        <v/>
      </c>
      <c r="L405" s="68" t="str">
        <f>IF(A405="","",SUM($K$31:K405))</f>
        <v/>
      </c>
      <c r="N405" s="71"/>
    </row>
    <row r="406" spans="1:14">
      <c r="A406" s="65" t="str">
        <f t="shared" si="50"/>
        <v/>
      </c>
      <c r="B406" s="66" t="str">
        <f t="shared" si="51"/>
        <v/>
      </c>
      <c r="C406" s="67" t="str">
        <f t="shared" si="52"/>
        <v/>
      </c>
      <c r="D406" s="68" t="str">
        <f t="shared" si="53"/>
        <v/>
      </c>
      <c r="E406" s="68" t="str">
        <f t="shared" si="54"/>
        <v/>
      </c>
      <c r="F406" s="68" t="str">
        <f t="shared" si="55"/>
        <v/>
      </c>
      <c r="G406" s="69"/>
      <c r="H406" s="68" t="str">
        <f t="shared" si="56"/>
        <v/>
      </c>
      <c r="I406" s="68" t="str">
        <f t="shared" si="57"/>
        <v/>
      </c>
      <c r="J406" s="70" t="str">
        <f t="shared" si="58"/>
        <v/>
      </c>
      <c r="K406" s="68" t="str">
        <f t="shared" si="59"/>
        <v/>
      </c>
      <c r="L406" s="68" t="str">
        <f>IF(A406="","",SUM($K$31:K406))</f>
        <v/>
      </c>
      <c r="N406" s="71"/>
    </row>
    <row r="407" spans="1:14">
      <c r="A407" s="65" t="str">
        <f t="shared" si="50"/>
        <v/>
      </c>
      <c r="B407" s="66" t="str">
        <f t="shared" si="51"/>
        <v/>
      </c>
      <c r="C407" s="67" t="str">
        <f t="shared" si="52"/>
        <v/>
      </c>
      <c r="D407" s="68" t="str">
        <f t="shared" si="53"/>
        <v/>
      </c>
      <c r="E407" s="68" t="str">
        <f t="shared" si="54"/>
        <v/>
      </c>
      <c r="F407" s="68" t="str">
        <f t="shared" si="55"/>
        <v/>
      </c>
      <c r="G407" s="69"/>
      <c r="H407" s="68" t="str">
        <f t="shared" si="56"/>
        <v/>
      </c>
      <c r="I407" s="68" t="str">
        <f t="shared" si="57"/>
        <v/>
      </c>
      <c r="J407" s="70" t="str">
        <f t="shared" si="58"/>
        <v/>
      </c>
      <c r="K407" s="68" t="str">
        <f t="shared" si="59"/>
        <v/>
      </c>
      <c r="L407" s="68" t="str">
        <f>IF(A407="","",SUM($K$31:K407))</f>
        <v/>
      </c>
      <c r="N407" s="71"/>
    </row>
    <row r="408" spans="1:14">
      <c r="A408" s="65" t="str">
        <f t="shared" si="50"/>
        <v/>
      </c>
      <c r="B408" s="66" t="str">
        <f t="shared" si="51"/>
        <v/>
      </c>
      <c r="C408" s="67" t="str">
        <f t="shared" si="52"/>
        <v/>
      </c>
      <c r="D408" s="68" t="str">
        <f t="shared" si="53"/>
        <v/>
      </c>
      <c r="E408" s="68" t="str">
        <f t="shared" si="54"/>
        <v/>
      </c>
      <c r="F408" s="68" t="str">
        <f t="shared" si="55"/>
        <v/>
      </c>
      <c r="G408" s="69"/>
      <c r="H408" s="68" t="str">
        <f t="shared" si="56"/>
        <v/>
      </c>
      <c r="I408" s="68" t="str">
        <f t="shared" si="57"/>
        <v/>
      </c>
      <c r="J408" s="70" t="str">
        <f t="shared" si="58"/>
        <v/>
      </c>
      <c r="K408" s="68" t="str">
        <f t="shared" si="59"/>
        <v/>
      </c>
      <c r="L408" s="68" t="str">
        <f>IF(A408="","",SUM($K$31:K408))</f>
        <v/>
      </c>
      <c r="N408" s="71"/>
    </row>
    <row r="409" spans="1:14">
      <c r="A409" s="65" t="str">
        <f t="shared" si="50"/>
        <v/>
      </c>
      <c r="B409" s="66" t="str">
        <f t="shared" si="51"/>
        <v/>
      </c>
      <c r="C409" s="67" t="str">
        <f t="shared" si="52"/>
        <v/>
      </c>
      <c r="D409" s="68" t="str">
        <f t="shared" si="53"/>
        <v/>
      </c>
      <c r="E409" s="68" t="str">
        <f t="shared" si="54"/>
        <v/>
      </c>
      <c r="F409" s="68" t="str">
        <f t="shared" si="55"/>
        <v/>
      </c>
      <c r="G409" s="69"/>
      <c r="H409" s="68" t="str">
        <f t="shared" si="56"/>
        <v/>
      </c>
      <c r="I409" s="68" t="str">
        <f t="shared" si="57"/>
        <v/>
      </c>
      <c r="J409" s="70" t="str">
        <f t="shared" si="58"/>
        <v/>
      </c>
      <c r="K409" s="68" t="str">
        <f t="shared" si="59"/>
        <v/>
      </c>
      <c r="L409" s="68" t="str">
        <f>IF(A409="","",SUM($K$31:K409))</f>
        <v/>
      </c>
      <c r="N409" s="71"/>
    </row>
    <row r="410" spans="1:14">
      <c r="A410" s="65" t="str">
        <f t="shared" si="50"/>
        <v/>
      </c>
      <c r="B410" s="66" t="str">
        <f t="shared" si="51"/>
        <v/>
      </c>
      <c r="C410" s="67" t="str">
        <f t="shared" si="52"/>
        <v/>
      </c>
      <c r="D410" s="68" t="str">
        <f t="shared" si="53"/>
        <v/>
      </c>
      <c r="E410" s="68" t="str">
        <f t="shared" si="54"/>
        <v/>
      </c>
      <c r="F410" s="68" t="str">
        <f t="shared" si="55"/>
        <v/>
      </c>
      <c r="G410" s="69"/>
      <c r="H410" s="68" t="str">
        <f t="shared" si="56"/>
        <v/>
      </c>
      <c r="I410" s="68" t="str">
        <f t="shared" si="57"/>
        <v/>
      </c>
      <c r="J410" s="70" t="str">
        <f t="shared" si="58"/>
        <v/>
      </c>
      <c r="K410" s="68" t="str">
        <f t="shared" si="59"/>
        <v/>
      </c>
      <c r="L410" s="68" t="str">
        <f>IF(A410="","",SUM($K$31:K410))</f>
        <v/>
      </c>
      <c r="N410" s="71"/>
    </row>
    <row r="411" spans="1:14">
      <c r="A411" s="65" t="str">
        <f t="shared" si="50"/>
        <v/>
      </c>
      <c r="B411" s="66" t="str">
        <f t="shared" si="51"/>
        <v/>
      </c>
      <c r="C411" s="67" t="str">
        <f t="shared" si="52"/>
        <v/>
      </c>
      <c r="D411" s="68" t="str">
        <f t="shared" si="53"/>
        <v/>
      </c>
      <c r="E411" s="68" t="str">
        <f t="shared" si="54"/>
        <v/>
      </c>
      <c r="F411" s="68" t="str">
        <f t="shared" si="55"/>
        <v/>
      </c>
      <c r="G411" s="69"/>
      <c r="H411" s="68" t="str">
        <f t="shared" si="56"/>
        <v/>
      </c>
      <c r="I411" s="68" t="str">
        <f t="shared" si="57"/>
        <v/>
      </c>
      <c r="J411" s="70" t="str">
        <f t="shared" si="58"/>
        <v/>
      </c>
      <c r="K411" s="68" t="str">
        <f t="shared" si="59"/>
        <v/>
      </c>
      <c r="L411" s="68" t="str">
        <f>IF(A411="","",SUM($K$31:K411))</f>
        <v/>
      </c>
      <c r="N411" s="71"/>
    </row>
    <row r="412" spans="1:14">
      <c r="A412" s="65" t="str">
        <f t="shared" si="50"/>
        <v/>
      </c>
      <c r="B412" s="66" t="str">
        <f t="shared" si="51"/>
        <v/>
      </c>
      <c r="C412" s="67" t="str">
        <f t="shared" si="52"/>
        <v/>
      </c>
      <c r="D412" s="68" t="str">
        <f t="shared" si="53"/>
        <v/>
      </c>
      <c r="E412" s="68" t="str">
        <f t="shared" si="54"/>
        <v/>
      </c>
      <c r="F412" s="68" t="str">
        <f t="shared" si="55"/>
        <v/>
      </c>
      <c r="G412" s="69"/>
      <c r="H412" s="68" t="str">
        <f t="shared" si="56"/>
        <v/>
      </c>
      <c r="I412" s="68" t="str">
        <f t="shared" si="57"/>
        <v/>
      </c>
      <c r="J412" s="70" t="str">
        <f t="shared" si="58"/>
        <v/>
      </c>
      <c r="K412" s="68" t="str">
        <f t="shared" si="59"/>
        <v/>
      </c>
      <c r="L412" s="68" t="str">
        <f>IF(A412="","",SUM($K$31:K412))</f>
        <v/>
      </c>
      <c r="N412" s="71"/>
    </row>
    <row r="413" spans="1:14">
      <c r="A413" s="65" t="str">
        <f t="shared" si="50"/>
        <v/>
      </c>
      <c r="B413" s="66" t="str">
        <f t="shared" si="51"/>
        <v/>
      </c>
      <c r="C413" s="67" t="str">
        <f t="shared" si="52"/>
        <v/>
      </c>
      <c r="D413" s="68" t="str">
        <f t="shared" si="53"/>
        <v/>
      </c>
      <c r="E413" s="68" t="str">
        <f t="shared" si="54"/>
        <v/>
      </c>
      <c r="F413" s="68" t="str">
        <f t="shared" si="55"/>
        <v/>
      </c>
      <c r="G413" s="69"/>
      <c r="H413" s="68" t="str">
        <f t="shared" si="56"/>
        <v/>
      </c>
      <c r="I413" s="68" t="str">
        <f t="shared" si="57"/>
        <v/>
      </c>
      <c r="J413" s="70" t="str">
        <f t="shared" si="58"/>
        <v/>
      </c>
      <c r="K413" s="68" t="str">
        <f t="shared" si="59"/>
        <v/>
      </c>
      <c r="L413" s="68" t="str">
        <f>IF(A413="","",SUM($K$31:K413))</f>
        <v/>
      </c>
      <c r="N413" s="71"/>
    </row>
    <row r="414" spans="1:14">
      <c r="A414" s="65" t="str">
        <f t="shared" si="50"/>
        <v/>
      </c>
      <c r="B414" s="66" t="str">
        <f t="shared" si="51"/>
        <v/>
      </c>
      <c r="C414" s="67" t="str">
        <f t="shared" si="52"/>
        <v/>
      </c>
      <c r="D414" s="68" t="str">
        <f t="shared" si="53"/>
        <v/>
      </c>
      <c r="E414" s="68" t="str">
        <f t="shared" si="54"/>
        <v/>
      </c>
      <c r="F414" s="68" t="str">
        <f t="shared" si="55"/>
        <v/>
      </c>
      <c r="G414" s="69"/>
      <c r="H414" s="68" t="str">
        <f t="shared" si="56"/>
        <v/>
      </c>
      <c r="I414" s="68" t="str">
        <f t="shared" si="57"/>
        <v/>
      </c>
      <c r="J414" s="70" t="str">
        <f t="shared" si="58"/>
        <v/>
      </c>
      <c r="K414" s="68" t="str">
        <f t="shared" si="59"/>
        <v/>
      </c>
      <c r="L414" s="68" t="str">
        <f>IF(A414="","",SUM($K$31:K414))</f>
        <v/>
      </c>
      <c r="N414" s="71"/>
    </row>
    <row r="415" spans="1:14">
      <c r="A415" s="65" t="str">
        <f t="shared" ref="A415:A478" si="60">IF(I414="","",IF(OR(A414&gt;=nper,ROUND(I414,2)&lt;=0),"",A414+1))</f>
        <v/>
      </c>
      <c r="B415" s="66" t="str">
        <f t="shared" ref="B415:B478" si="61">IF(A415="","",IF(OR(periods_per_year=26,periods_per_year=52),IF(periods_per_year=26,IF(A415=1,fpdate,B414+14),IF(periods_per_year=52,IF(A415=1,fpdate,B414+7),"n/a")),IF(periods_per_year=24,DATE(YEAR(fpdate),MONTH(fpdate)+(A415-1)/2+IF(AND(DAY(fpdate)&gt;=15,MOD(A415,2)=0),1,0),IF(MOD(A415,2)=0,IF(DAY(fpdate)&gt;=15,DAY(fpdate)-14,DAY(fpdate)+14),DAY(fpdate))),IF(DAY(DATE(YEAR(fpdate),MONTH(fpdate)+A415-1,DAY(fpdate)))&lt;&gt;DAY(fpdate),DATE(YEAR(fpdate),MONTH(fpdate)+A415,0),DATE(YEAR(fpdate),MONTH(fpdate)+A415-1,DAY(fpdate))))))</f>
        <v/>
      </c>
      <c r="C415" s="67" t="str">
        <f t="shared" ref="C415:C478" si="62">IF(A415="","",IF(variable,IF(A415&lt;$L$6*periods_per_year,start_rate,IF($L$10&gt;=0,MIN($L$7,start_rate+$L$10*ROUNDUP((A415-$L$6*periods_per_year)/$L$9,0)),MAX($L$8,start_rate+$L$10*ROUNDUP((A415-$L$6*periods_per_year)/$L$9,0)))),start_rate))</f>
        <v/>
      </c>
      <c r="D415" s="68" t="str">
        <f t="shared" ref="D415:D478" si="63">IF(A415="","",ROUND((((1+C415/CP)^(CP/periods_per_year))-1)*I414,2))</f>
        <v/>
      </c>
      <c r="E415" s="68" t="str">
        <f t="shared" ref="E415:E478" si="64">IF(A415="","",IF(A415=nper,I414+D415,MIN(I414+D415,IF(C415=C414,E414,IF($D$10="Acc Bi-Weekly",ROUND((-PMT(((1+C415/CP)^(CP/12))-1,(nper-A415+1)*12/26,I414))/2,2),IF($D$10="Acc Weekly",ROUND((-PMT(((1+C415/CP)^(CP/12))-1,(nper-A415+1)*12/52,I414))/4,2),ROUND(-PMT(((1+C415/CP)^(CP/periods_per_year))-1,nper-A415+1,I414),2)))))))</f>
        <v/>
      </c>
      <c r="F415" s="68" t="str">
        <f t="shared" ref="F415:F478" si="65">IF(A415="","",IF(I414&lt;=E415,0,IF(IF(MOD(A415,int)=0,$D$14,0)+E415&gt;=I414+D415,I414+D415-E415,IF(MOD(A415,int)=0,$D$14,0)+IF(IF(MOD(A415,int)=0,$D$14,0)+IF(MOD(A415-$D$17,periods_per_year)=0,$D$16,0)+E415&lt;I414+D415,IF(MOD(A415-$D$17,periods_per_year)=0,$D$16,0),I414+D415-IF(MOD(A415,int)=0,$D$14,0)-E415))))</f>
        <v/>
      </c>
      <c r="G415" s="69"/>
      <c r="H415" s="68" t="str">
        <f t="shared" ref="H415:H478" si="66">IF(A415="","",E415-D415+G415+IF(F415="",0,F415))</f>
        <v/>
      </c>
      <c r="I415" s="68" t="str">
        <f t="shared" ref="I415:I478" si="67">IF(A415="","",I414-H415)</f>
        <v/>
      </c>
      <c r="J415" s="70" t="str">
        <f t="shared" ref="J415:J478" si="68">IF(A415="","",IF(MOD(A415,periods_per_year)=0,A415/periods_per_year,""))</f>
        <v/>
      </c>
      <c r="K415" s="68" t="str">
        <f t="shared" ref="K415:K478" si="69">IF(A415="","",$L$22*D415)</f>
        <v/>
      </c>
      <c r="L415" s="68" t="str">
        <f>IF(A415="","",SUM($K$31:K415))</f>
        <v/>
      </c>
      <c r="N415" s="71"/>
    </row>
    <row r="416" spans="1:14">
      <c r="A416" s="65" t="str">
        <f t="shared" si="60"/>
        <v/>
      </c>
      <c r="B416" s="66" t="str">
        <f t="shared" si="61"/>
        <v/>
      </c>
      <c r="C416" s="67" t="str">
        <f t="shared" si="62"/>
        <v/>
      </c>
      <c r="D416" s="68" t="str">
        <f t="shared" si="63"/>
        <v/>
      </c>
      <c r="E416" s="68" t="str">
        <f t="shared" si="64"/>
        <v/>
      </c>
      <c r="F416" s="68" t="str">
        <f t="shared" si="65"/>
        <v/>
      </c>
      <c r="G416" s="69"/>
      <c r="H416" s="68" t="str">
        <f t="shared" si="66"/>
        <v/>
      </c>
      <c r="I416" s="68" t="str">
        <f t="shared" si="67"/>
        <v/>
      </c>
      <c r="J416" s="70" t="str">
        <f t="shared" si="68"/>
        <v/>
      </c>
      <c r="K416" s="68" t="str">
        <f t="shared" si="69"/>
        <v/>
      </c>
      <c r="L416" s="68" t="str">
        <f>IF(A416="","",SUM($K$31:K416))</f>
        <v/>
      </c>
      <c r="N416" s="71"/>
    </row>
    <row r="417" spans="1:14">
      <c r="A417" s="65" t="str">
        <f t="shared" si="60"/>
        <v/>
      </c>
      <c r="B417" s="66" t="str">
        <f t="shared" si="61"/>
        <v/>
      </c>
      <c r="C417" s="67" t="str">
        <f t="shared" si="62"/>
        <v/>
      </c>
      <c r="D417" s="68" t="str">
        <f t="shared" si="63"/>
        <v/>
      </c>
      <c r="E417" s="68" t="str">
        <f t="shared" si="64"/>
        <v/>
      </c>
      <c r="F417" s="68" t="str">
        <f t="shared" si="65"/>
        <v/>
      </c>
      <c r="G417" s="69"/>
      <c r="H417" s="68" t="str">
        <f t="shared" si="66"/>
        <v/>
      </c>
      <c r="I417" s="68" t="str">
        <f t="shared" si="67"/>
        <v/>
      </c>
      <c r="J417" s="70" t="str">
        <f t="shared" si="68"/>
        <v/>
      </c>
      <c r="K417" s="68" t="str">
        <f t="shared" si="69"/>
        <v/>
      </c>
      <c r="L417" s="68" t="str">
        <f>IF(A417="","",SUM($K$31:K417))</f>
        <v/>
      </c>
      <c r="N417" s="71"/>
    </row>
    <row r="418" spans="1:14">
      <c r="A418" s="65" t="str">
        <f t="shared" si="60"/>
        <v/>
      </c>
      <c r="B418" s="66" t="str">
        <f t="shared" si="61"/>
        <v/>
      </c>
      <c r="C418" s="67" t="str">
        <f t="shared" si="62"/>
        <v/>
      </c>
      <c r="D418" s="68" t="str">
        <f t="shared" si="63"/>
        <v/>
      </c>
      <c r="E418" s="68" t="str">
        <f t="shared" si="64"/>
        <v/>
      </c>
      <c r="F418" s="68" t="str">
        <f t="shared" si="65"/>
        <v/>
      </c>
      <c r="G418" s="69"/>
      <c r="H418" s="68" t="str">
        <f t="shared" si="66"/>
        <v/>
      </c>
      <c r="I418" s="68" t="str">
        <f t="shared" si="67"/>
        <v/>
      </c>
      <c r="J418" s="70" t="str">
        <f t="shared" si="68"/>
        <v/>
      </c>
      <c r="K418" s="68" t="str">
        <f t="shared" si="69"/>
        <v/>
      </c>
      <c r="L418" s="68" t="str">
        <f>IF(A418="","",SUM($K$31:K418))</f>
        <v/>
      </c>
      <c r="N418" s="71"/>
    </row>
    <row r="419" spans="1:14">
      <c r="A419" s="65" t="str">
        <f t="shared" si="60"/>
        <v/>
      </c>
      <c r="B419" s="66" t="str">
        <f t="shared" si="61"/>
        <v/>
      </c>
      <c r="C419" s="67" t="str">
        <f t="shared" si="62"/>
        <v/>
      </c>
      <c r="D419" s="68" t="str">
        <f t="shared" si="63"/>
        <v/>
      </c>
      <c r="E419" s="68" t="str">
        <f t="shared" si="64"/>
        <v/>
      </c>
      <c r="F419" s="68" t="str">
        <f t="shared" si="65"/>
        <v/>
      </c>
      <c r="G419" s="69"/>
      <c r="H419" s="68" t="str">
        <f t="shared" si="66"/>
        <v/>
      </c>
      <c r="I419" s="68" t="str">
        <f t="shared" si="67"/>
        <v/>
      </c>
      <c r="J419" s="70" t="str">
        <f t="shared" si="68"/>
        <v/>
      </c>
      <c r="K419" s="68" t="str">
        <f t="shared" si="69"/>
        <v/>
      </c>
      <c r="L419" s="68" t="str">
        <f>IF(A419="","",SUM($K$31:K419))</f>
        <v/>
      </c>
      <c r="N419" s="71"/>
    </row>
    <row r="420" spans="1:14">
      <c r="A420" s="65" t="str">
        <f t="shared" si="60"/>
        <v/>
      </c>
      <c r="B420" s="66" t="str">
        <f t="shared" si="61"/>
        <v/>
      </c>
      <c r="C420" s="67" t="str">
        <f t="shared" si="62"/>
        <v/>
      </c>
      <c r="D420" s="68" t="str">
        <f t="shared" si="63"/>
        <v/>
      </c>
      <c r="E420" s="68" t="str">
        <f t="shared" si="64"/>
        <v/>
      </c>
      <c r="F420" s="68" t="str">
        <f t="shared" si="65"/>
        <v/>
      </c>
      <c r="G420" s="69"/>
      <c r="H420" s="68" t="str">
        <f t="shared" si="66"/>
        <v/>
      </c>
      <c r="I420" s="68" t="str">
        <f t="shared" si="67"/>
        <v/>
      </c>
      <c r="J420" s="70" t="str">
        <f t="shared" si="68"/>
        <v/>
      </c>
      <c r="K420" s="68" t="str">
        <f t="shared" si="69"/>
        <v/>
      </c>
      <c r="L420" s="68" t="str">
        <f>IF(A420="","",SUM($K$31:K420))</f>
        <v/>
      </c>
      <c r="N420" s="71"/>
    </row>
    <row r="421" spans="1:14">
      <c r="A421" s="65" t="str">
        <f t="shared" si="60"/>
        <v/>
      </c>
      <c r="B421" s="66" t="str">
        <f t="shared" si="61"/>
        <v/>
      </c>
      <c r="C421" s="67" t="str">
        <f t="shared" si="62"/>
        <v/>
      </c>
      <c r="D421" s="68" t="str">
        <f t="shared" si="63"/>
        <v/>
      </c>
      <c r="E421" s="68" t="str">
        <f t="shared" si="64"/>
        <v/>
      </c>
      <c r="F421" s="68" t="str">
        <f t="shared" si="65"/>
        <v/>
      </c>
      <c r="G421" s="69"/>
      <c r="H421" s="68" t="str">
        <f t="shared" si="66"/>
        <v/>
      </c>
      <c r="I421" s="68" t="str">
        <f t="shared" si="67"/>
        <v/>
      </c>
      <c r="J421" s="70" t="str">
        <f t="shared" si="68"/>
        <v/>
      </c>
      <c r="K421" s="68" t="str">
        <f t="shared" si="69"/>
        <v/>
      </c>
      <c r="L421" s="68" t="str">
        <f>IF(A421="","",SUM($K$31:K421))</f>
        <v/>
      </c>
      <c r="N421" s="71"/>
    </row>
    <row r="422" spans="1:14">
      <c r="A422" s="65" t="str">
        <f t="shared" si="60"/>
        <v/>
      </c>
      <c r="B422" s="66" t="str">
        <f t="shared" si="61"/>
        <v/>
      </c>
      <c r="C422" s="67" t="str">
        <f t="shared" si="62"/>
        <v/>
      </c>
      <c r="D422" s="68" t="str">
        <f t="shared" si="63"/>
        <v/>
      </c>
      <c r="E422" s="68" t="str">
        <f t="shared" si="64"/>
        <v/>
      </c>
      <c r="F422" s="68" t="str">
        <f t="shared" si="65"/>
        <v/>
      </c>
      <c r="G422" s="69"/>
      <c r="H422" s="68" t="str">
        <f t="shared" si="66"/>
        <v/>
      </c>
      <c r="I422" s="68" t="str">
        <f t="shared" si="67"/>
        <v/>
      </c>
      <c r="J422" s="70" t="str">
        <f t="shared" si="68"/>
        <v/>
      </c>
      <c r="K422" s="68" t="str">
        <f t="shared" si="69"/>
        <v/>
      </c>
      <c r="L422" s="68" t="str">
        <f>IF(A422="","",SUM($K$31:K422))</f>
        <v/>
      </c>
      <c r="N422" s="71"/>
    </row>
    <row r="423" spans="1:14">
      <c r="A423" s="65" t="str">
        <f t="shared" si="60"/>
        <v/>
      </c>
      <c r="B423" s="66" t="str">
        <f t="shared" si="61"/>
        <v/>
      </c>
      <c r="C423" s="67" t="str">
        <f t="shared" si="62"/>
        <v/>
      </c>
      <c r="D423" s="68" t="str">
        <f t="shared" si="63"/>
        <v/>
      </c>
      <c r="E423" s="68" t="str">
        <f t="shared" si="64"/>
        <v/>
      </c>
      <c r="F423" s="68" t="str">
        <f t="shared" si="65"/>
        <v/>
      </c>
      <c r="G423" s="69"/>
      <c r="H423" s="68" t="str">
        <f t="shared" si="66"/>
        <v/>
      </c>
      <c r="I423" s="68" t="str">
        <f t="shared" si="67"/>
        <v/>
      </c>
      <c r="J423" s="70" t="str">
        <f t="shared" si="68"/>
        <v/>
      </c>
      <c r="K423" s="68" t="str">
        <f t="shared" si="69"/>
        <v/>
      </c>
      <c r="L423" s="68" t="str">
        <f>IF(A423="","",SUM($K$31:K423))</f>
        <v/>
      </c>
      <c r="N423" s="71"/>
    </row>
    <row r="424" spans="1:14">
      <c r="A424" s="65" t="str">
        <f t="shared" si="60"/>
        <v/>
      </c>
      <c r="B424" s="66" t="str">
        <f t="shared" si="61"/>
        <v/>
      </c>
      <c r="C424" s="67" t="str">
        <f t="shared" si="62"/>
        <v/>
      </c>
      <c r="D424" s="68" t="str">
        <f t="shared" si="63"/>
        <v/>
      </c>
      <c r="E424" s="68" t="str">
        <f t="shared" si="64"/>
        <v/>
      </c>
      <c r="F424" s="68" t="str">
        <f t="shared" si="65"/>
        <v/>
      </c>
      <c r="G424" s="69"/>
      <c r="H424" s="68" t="str">
        <f t="shared" si="66"/>
        <v/>
      </c>
      <c r="I424" s="68" t="str">
        <f t="shared" si="67"/>
        <v/>
      </c>
      <c r="J424" s="70" t="str">
        <f t="shared" si="68"/>
        <v/>
      </c>
      <c r="K424" s="68" t="str">
        <f t="shared" si="69"/>
        <v/>
      </c>
      <c r="L424" s="68" t="str">
        <f>IF(A424="","",SUM($K$31:K424))</f>
        <v/>
      </c>
      <c r="N424" s="71"/>
    </row>
    <row r="425" spans="1:14">
      <c r="A425" s="65" t="str">
        <f t="shared" si="60"/>
        <v/>
      </c>
      <c r="B425" s="66" t="str">
        <f t="shared" si="61"/>
        <v/>
      </c>
      <c r="C425" s="67" t="str">
        <f t="shared" si="62"/>
        <v/>
      </c>
      <c r="D425" s="68" t="str">
        <f t="shared" si="63"/>
        <v/>
      </c>
      <c r="E425" s="68" t="str">
        <f t="shared" si="64"/>
        <v/>
      </c>
      <c r="F425" s="68" t="str">
        <f t="shared" si="65"/>
        <v/>
      </c>
      <c r="G425" s="69"/>
      <c r="H425" s="68" t="str">
        <f t="shared" si="66"/>
        <v/>
      </c>
      <c r="I425" s="68" t="str">
        <f t="shared" si="67"/>
        <v/>
      </c>
      <c r="J425" s="70" t="str">
        <f t="shared" si="68"/>
        <v/>
      </c>
      <c r="K425" s="68" t="str">
        <f t="shared" si="69"/>
        <v/>
      </c>
      <c r="L425" s="68" t="str">
        <f>IF(A425="","",SUM($K$31:K425))</f>
        <v/>
      </c>
      <c r="N425" s="71"/>
    </row>
    <row r="426" spans="1:14">
      <c r="A426" s="65" t="str">
        <f t="shared" si="60"/>
        <v/>
      </c>
      <c r="B426" s="66" t="str">
        <f t="shared" si="61"/>
        <v/>
      </c>
      <c r="C426" s="67" t="str">
        <f t="shared" si="62"/>
        <v/>
      </c>
      <c r="D426" s="68" t="str">
        <f t="shared" si="63"/>
        <v/>
      </c>
      <c r="E426" s="68" t="str">
        <f t="shared" si="64"/>
        <v/>
      </c>
      <c r="F426" s="68" t="str">
        <f t="shared" si="65"/>
        <v/>
      </c>
      <c r="G426" s="69"/>
      <c r="H426" s="68" t="str">
        <f t="shared" si="66"/>
        <v/>
      </c>
      <c r="I426" s="68" t="str">
        <f t="shared" si="67"/>
        <v/>
      </c>
      <c r="J426" s="70" t="str">
        <f t="shared" si="68"/>
        <v/>
      </c>
      <c r="K426" s="68" t="str">
        <f t="shared" si="69"/>
        <v/>
      </c>
      <c r="L426" s="68" t="str">
        <f>IF(A426="","",SUM($K$31:K426))</f>
        <v/>
      </c>
      <c r="N426" s="71"/>
    </row>
    <row r="427" spans="1:14">
      <c r="A427" s="65" t="str">
        <f t="shared" si="60"/>
        <v/>
      </c>
      <c r="B427" s="66" t="str">
        <f t="shared" si="61"/>
        <v/>
      </c>
      <c r="C427" s="67" t="str">
        <f t="shared" si="62"/>
        <v/>
      </c>
      <c r="D427" s="68" t="str">
        <f t="shared" si="63"/>
        <v/>
      </c>
      <c r="E427" s="68" t="str">
        <f t="shared" si="64"/>
        <v/>
      </c>
      <c r="F427" s="68" t="str">
        <f t="shared" si="65"/>
        <v/>
      </c>
      <c r="G427" s="69"/>
      <c r="H427" s="68" t="str">
        <f t="shared" si="66"/>
        <v/>
      </c>
      <c r="I427" s="68" t="str">
        <f t="shared" si="67"/>
        <v/>
      </c>
      <c r="J427" s="70" t="str">
        <f t="shared" si="68"/>
        <v/>
      </c>
      <c r="K427" s="68" t="str">
        <f t="shared" si="69"/>
        <v/>
      </c>
      <c r="L427" s="68" t="str">
        <f>IF(A427="","",SUM($K$31:K427))</f>
        <v/>
      </c>
      <c r="N427" s="71"/>
    </row>
    <row r="428" spans="1:14">
      <c r="A428" s="65" t="str">
        <f t="shared" si="60"/>
        <v/>
      </c>
      <c r="B428" s="66" t="str">
        <f t="shared" si="61"/>
        <v/>
      </c>
      <c r="C428" s="67" t="str">
        <f t="shared" si="62"/>
        <v/>
      </c>
      <c r="D428" s="68" t="str">
        <f t="shared" si="63"/>
        <v/>
      </c>
      <c r="E428" s="68" t="str">
        <f t="shared" si="64"/>
        <v/>
      </c>
      <c r="F428" s="68" t="str">
        <f t="shared" si="65"/>
        <v/>
      </c>
      <c r="G428" s="69"/>
      <c r="H428" s="68" t="str">
        <f t="shared" si="66"/>
        <v/>
      </c>
      <c r="I428" s="68" t="str">
        <f t="shared" si="67"/>
        <v/>
      </c>
      <c r="J428" s="70" t="str">
        <f t="shared" si="68"/>
        <v/>
      </c>
      <c r="K428" s="68" t="str">
        <f t="shared" si="69"/>
        <v/>
      </c>
      <c r="L428" s="68" t="str">
        <f>IF(A428="","",SUM($K$31:K428))</f>
        <v/>
      </c>
      <c r="N428" s="71"/>
    </row>
    <row r="429" spans="1:14">
      <c r="A429" s="65" t="str">
        <f t="shared" si="60"/>
        <v/>
      </c>
      <c r="B429" s="66" t="str">
        <f t="shared" si="61"/>
        <v/>
      </c>
      <c r="C429" s="67" t="str">
        <f t="shared" si="62"/>
        <v/>
      </c>
      <c r="D429" s="68" t="str">
        <f t="shared" si="63"/>
        <v/>
      </c>
      <c r="E429" s="68" t="str">
        <f t="shared" si="64"/>
        <v/>
      </c>
      <c r="F429" s="68" t="str">
        <f t="shared" si="65"/>
        <v/>
      </c>
      <c r="G429" s="69"/>
      <c r="H429" s="68" t="str">
        <f t="shared" si="66"/>
        <v/>
      </c>
      <c r="I429" s="68" t="str">
        <f t="shared" si="67"/>
        <v/>
      </c>
      <c r="J429" s="70" t="str">
        <f t="shared" si="68"/>
        <v/>
      </c>
      <c r="K429" s="68" t="str">
        <f t="shared" si="69"/>
        <v/>
      </c>
      <c r="L429" s="68" t="str">
        <f>IF(A429="","",SUM($K$31:K429))</f>
        <v/>
      </c>
      <c r="N429" s="71"/>
    </row>
    <row r="430" spans="1:14">
      <c r="A430" s="65" t="str">
        <f t="shared" si="60"/>
        <v/>
      </c>
      <c r="B430" s="66" t="str">
        <f t="shared" si="61"/>
        <v/>
      </c>
      <c r="C430" s="67" t="str">
        <f t="shared" si="62"/>
        <v/>
      </c>
      <c r="D430" s="68" t="str">
        <f t="shared" si="63"/>
        <v/>
      </c>
      <c r="E430" s="68" t="str">
        <f t="shared" si="64"/>
        <v/>
      </c>
      <c r="F430" s="68" t="str">
        <f t="shared" si="65"/>
        <v/>
      </c>
      <c r="G430" s="69"/>
      <c r="H430" s="68" t="str">
        <f t="shared" si="66"/>
        <v/>
      </c>
      <c r="I430" s="68" t="str">
        <f t="shared" si="67"/>
        <v/>
      </c>
      <c r="J430" s="70" t="str">
        <f t="shared" si="68"/>
        <v/>
      </c>
      <c r="K430" s="68" t="str">
        <f t="shared" si="69"/>
        <v/>
      </c>
      <c r="L430" s="68" t="str">
        <f>IF(A430="","",SUM($K$31:K430))</f>
        <v/>
      </c>
      <c r="N430" s="71"/>
    </row>
    <row r="431" spans="1:14">
      <c r="A431" s="65" t="str">
        <f t="shared" si="60"/>
        <v/>
      </c>
      <c r="B431" s="66" t="str">
        <f t="shared" si="61"/>
        <v/>
      </c>
      <c r="C431" s="67" t="str">
        <f t="shared" si="62"/>
        <v/>
      </c>
      <c r="D431" s="68" t="str">
        <f t="shared" si="63"/>
        <v/>
      </c>
      <c r="E431" s="68" t="str">
        <f t="shared" si="64"/>
        <v/>
      </c>
      <c r="F431" s="68" t="str">
        <f t="shared" si="65"/>
        <v/>
      </c>
      <c r="G431" s="69"/>
      <c r="H431" s="68" t="str">
        <f t="shared" si="66"/>
        <v/>
      </c>
      <c r="I431" s="68" t="str">
        <f t="shared" si="67"/>
        <v/>
      </c>
      <c r="J431" s="70" t="str">
        <f t="shared" si="68"/>
        <v/>
      </c>
      <c r="K431" s="68" t="str">
        <f t="shared" si="69"/>
        <v/>
      </c>
      <c r="L431" s="68" t="str">
        <f>IF(A431="","",SUM($K$31:K431))</f>
        <v/>
      </c>
      <c r="N431" s="71"/>
    </row>
    <row r="432" spans="1:14">
      <c r="A432" s="65" t="str">
        <f t="shared" si="60"/>
        <v/>
      </c>
      <c r="B432" s="66" t="str">
        <f t="shared" si="61"/>
        <v/>
      </c>
      <c r="C432" s="67" t="str">
        <f t="shared" si="62"/>
        <v/>
      </c>
      <c r="D432" s="68" t="str">
        <f t="shared" si="63"/>
        <v/>
      </c>
      <c r="E432" s="68" t="str">
        <f t="shared" si="64"/>
        <v/>
      </c>
      <c r="F432" s="68" t="str">
        <f t="shared" si="65"/>
        <v/>
      </c>
      <c r="G432" s="69"/>
      <c r="H432" s="68" t="str">
        <f t="shared" si="66"/>
        <v/>
      </c>
      <c r="I432" s="68" t="str">
        <f t="shared" si="67"/>
        <v/>
      </c>
      <c r="J432" s="70" t="str">
        <f t="shared" si="68"/>
        <v/>
      </c>
      <c r="K432" s="68" t="str">
        <f t="shared" si="69"/>
        <v/>
      </c>
      <c r="L432" s="68" t="str">
        <f>IF(A432="","",SUM($K$31:K432))</f>
        <v/>
      </c>
      <c r="N432" s="71"/>
    </row>
    <row r="433" spans="1:14">
      <c r="A433" s="65" t="str">
        <f t="shared" si="60"/>
        <v/>
      </c>
      <c r="B433" s="66" t="str">
        <f t="shared" si="61"/>
        <v/>
      </c>
      <c r="C433" s="67" t="str">
        <f t="shared" si="62"/>
        <v/>
      </c>
      <c r="D433" s="68" t="str">
        <f t="shared" si="63"/>
        <v/>
      </c>
      <c r="E433" s="68" t="str">
        <f t="shared" si="64"/>
        <v/>
      </c>
      <c r="F433" s="68" t="str">
        <f t="shared" si="65"/>
        <v/>
      </c>
      <c r="G433" s="69"/>
      <c r="H433" s="68" t="str">
        <f t="shared" si="66"/>
        <v/>
      </c>
      <c r="I433" s="68" t="str">
        <f t="shared" si="67"/>
        <v/>
      </c>
      <c r="J433" s="70" t="str">
        <f t="shared" si="68"/>
        <v/>
      </c>
      <c r="K433" s="68" t="str">
        <f t="shared" si="69"/>
        <v/>
      </c>
      <c r="L433" s="68" t="str">
        <f>IF(A433="","",SUM($K$31:K433))</f>
        <v/>
      </c>
      <c r="N433" s="71"/>
    </row>
    <row r="434" spans="1:14">
      <c r="A434" s="65" t="str">
        <f t="shared" si="60"/>
        <v/>
      </c>
      <c r="B434" s="66" t="str">
        <f t="shared" si="61"/>
        <v/>
      </c>
      <c r="C434" s="67" t="str">
        <f t="shared" si="62"/>
        <v/>
      </c>
      <c r="D434" s="68" t="str">
        <f t="shared" si="63"/>
        <v/>
      </c>
      <c r="E434" s="68" t="str">
        <f t="shared" si="64"/>
        <v/>
      </c>
      <c r="F434" s="68" t="str">
        <f t="shared" si="65"/>
        <v/>
      </c>
      <c r="G434" s="69"/>
      <c r="H434" s="68" t="str">
        <f t="shared" si="66"/>
        <v/>
      </c>
      <c r="I434" s="68" t="str">
        <f t="shared" si="67"/>
        <v/>
      </c>
      <c r="J434" s="70" t="str">
        <f t="shared" si="68"/>
        <v/>
      </c>
      <c r="K434" s="68" t="str">
        <f t="shared" si="69"/>
        <v/>
      </c>
      <c r="L434" s="68" t="str">
        <f>IF(A434="","",SUM($K$31:K434))</f>
        <v/>
      </c>
      <c r="N434" s="71"/>
    </row>
    <row r="435" spans="1:14">
      <c r="A435" s="65" t="str">
        <f t="shared" si="60"/>
        <v/>
      </c>
      <c r="B435" s="66" t="str">
        <f t="shared" si="61"/>
        <v/>
      </c>
      <c r="C435" s="67" t="str">
        <f t="shared" si="62"/>
        <v/>
      </c>
      <c r="D435" s="68" t="str">
        <f t="shared" si="63"/>
        <v/>
      </c>
      <c r="E435" s="68" t="str">
        <f t="shared" si="64"/>
        <v/>
      </c>
      <c r="F435" s="68" t="str">
        <f t="shared" si="65"/>
        <v/>
      </c>
      <c r="G435" s="69"/>
      <c r="H435" s="68" t="str">
        <f t="shared" si="66"/>
        <v/>
      </c>
      <c r="I435" s="68" t="str">
        <f t="shared" si="67"/>
        <v/>
      </c>
      <c r="J435" s="70" t="str">
        <f t="shared" si="68"/>
        <v/>
      </c>
      <c r="K435" s="68" t="str">
        <f t="shared" si="69"/>
        <v/>
      </c>
      <c r="L435" s="68" t="str">
        <f>IF(A435="","",SUM($K$31:K435))</f>
        <v/>
      </c>
      <c r="N435" s="71"/>
    </row>
    <row r="436" spans="1:14">
      <c r="A436" s="65" t="str">
        <f t="shared" si="60"/>
        <v/>
      </c>
      <c r="B436" s="66" t="str">
        <f t="shared" si="61"/>
        <v/>
      </c>
      <c r="C436" s="67" t="str">
        <f t="shared" si="62"/>
        <v/>
      </c>
      <c r="D436" s="68" t="str">
        <f t="shared" si="63"/>
        <v/>
      </c>
      <c r="E436" s="68" t="str">
        <f t="shared" si="64"/>
        <v/>
      </c>
      <c r="F436" s="68" t="str">
        <f t="shared" si="65"/>
        <v/>
      </c>
      <c r="G436" s="69"/>
      <c r="H436" s="68" t="str">
        <f t="shared" si="66"/>
        <v/>
      </c>
      <c r="I436" s="68" t="str">
        <f t="shared" si="67"/>
        <v/>
      </c>
      <c r="J436" s="70" t="str">
        <f t="shared" si="68"/>
        <v/>
      </c>
      <c r="K436" s="68" t="str">
        <f t="shared" si="69"/>
        <v/>
      </c>
      <c r="L436" s="68" t="str">
        <f>IF(A436="","",SUM($K$31:K436))</f>
        <v/>
      </c>
      <c r="N436" s="71"/>
    </row>
    <row r="437" spans="1:14">
      <c r="A437" s="65" t="str">
        <f t="shared" si="60"/>
        <v/>
      </c>
      <c r="B437" s="66" t="str">
        <f t="shared" si="61"/>
        <v/>
      </c>
      <c r="C437" s="67" t="str">
        <f t="shared" si="62"/>
        <v/>
      </c>
      <c r="D437" s="68" t="str">
        <f t="shared" si="63"/>
        <v/>
      </c>
      <c r="E437" s="68" t="str">
        <f t="shared" si="64"/>
        <v/>
      </c>
      <c r="F437" s="68" t="str">
        <f t="shared" si="65"/>
        <v/>
      </c>
      <c r="G437" s="69"/>
      <c r="H437" s="68" t="str">
        <f t="shared" si="66"/>
        <v/>
      </c>
      <c r="I437" s="68" t="str">
        <f t="shared" si="67"/>
        <v/>
      </c>
      <c r="J437" s="70" t="str">
        <f t="shared" si="68"/>
        <v/>
      </c>
      <c r="K437" s="68" t="str">
        <f t="shared" si="69"/>
        <v/>
      </c>
      <c r="L437" s="68" t="str">
        <f>IF(A437="","",SUM($K$31:K437))</f>
        <v/>
      </c>
      <c r="N437" s="71"/>
    </row>
    <row r="438" spans="1:14">
      <c r="A438" s="65" t="str">
        <f t="shared" si="60"/>
        <v/>
      </c>
      <c r="B438" s="66" t="str">
        <f t="shared" si="61"/>
        <v/>
      </c>
      <c r="C438" s="67" t="str">
        <f t="shared" si="62"/>
        <v/>
      </c>
      <c r="D438" s="68" t="str">
        <f t="shared" si="63"/>
        <v/>
      </c>
      <c r="E438" s="68" t="str">
        <f t="shared" si="64"/>
        <v/>
      </c>
      <c r="F438" s="68" t="str">
        <f t="shared" si="65"/>
        <v/>
      </c>
      <c r="G438" s="69"/>
      <c r="H438" s="68" t="str">
        <f t="shared" si="66"/>
        <v/>
      </c>
      <c r="I438" s="68" t="str">
        <f t="shared" si="67"/>
        <v/>
      </c>
      <c r="J438" s="70" t="str">
        <f t="shared" si="68"/>
        <v/>
      </c>
      <c r="K438" s="68" t="str">
        <f t="shared" si="69"/>
        <v/>
      </c>
      <c r="L438" s="68" t="str">
        <f>IF(A438="","",SUM($K$31:K438))</f>
        <v/>
      </c>
      <c r="N438" s="71"/>
    </row>
    <row r="439" spans="1:14">
      <c r="A439" s="65" t="str">
        <f t="shared" si="60"/>
        <v/>
      </c>
      <c r="B439" s="66" t="str">
        <f t="shared" si="61"/>
        <v/>
      </c>
      <c r="C439" s="67" t="str">
        <f t="shared" si="62"/>
        <v/>
      </c>
      <c r="D439" s="68" t="str">
        <f t="shared" si="63"/>
        <v/>
      </c>
      <c r="E439" s="68" t="str">
        <f t="shared" si="64"/>
        <v/>
      </c>
      <c r="F439" s="68" t="str">
        <f t="shared" si="65"/>
        <v/>
      </c>
      <c r="G439" s="69"/>
      <c r="H439" s="68" t="str">
        <f t="shared" si="66"/>
        <v/>
      </c>
      <c r="I439" s="68" t="str">
        <f t="shared" si="67"/>
        <v/>
      </c>
      <c r="J439" s="70" t="str">
        <f t="shared" si="68"/>
        <v/>
      </c>
      <c r="K439" s="68" t="str">
        <f t="shared" si="69"/>
        <v/>
      </c>
      <c r="L439" s="68" t="str">
        <f>IF(A439="","",SUM($K$31:K439))</f>
        <v/>
      </c>
      <c r="N439" s="71"/>
    </row>
    <row r="440" spans="1:14">
      <c r="A440" s="65" t="str">
        <f t="shared" si="60"/>
        <v/>
      </c>
      <c r="B440" s="66" t="str">
        <f t="shared" si="61"/>
        <v/>
      </c>
      <c r="C440" s="67" t="str">
        <f t="shared" si="62"/>
        <v/>
      </c>
      <c r="D440" s="68" t="str">
        <f t="shared" si="63"/>
        <v/>
      </c>
      <c r="E440" s="68" t="str">
        <f t="shared" si="64"/>
        <v/>
      </c>
      <c r="F440" s="68" t="str">
        <f t="shared" si="65"/>
        <v/>
      </c>
      <c r="G440" s="69"/>
      <c r="H440" s="68" t="str">
        <f t="shared" si="66"/>
        <v/>
      </c>
      <c r="I440" s="68" t="str">
        <f t="shared" si="67"/>
        <v/>
      </c>
      <c r="J440" s="70" t="str">
        <f t="shared" si="68"/>
        <v/>
      </c>
      <c r="K440" s="68" t="str">
        <f t="shared" si="69"/>
        <v/>
      </c>
      <c r="L440" s="68" t="str">
        <f>IF(A440="","",SUM($K$31:K440))</f>
        <v/>
      </c>
      <c r="N440" s="71"/>
    </row>
    <row r="441" spans="1:14">
      <c r="A441" s="65" t="str">
        <f t="shared" si="60"/>
        <v/>
      </c>
      <c r="B441" s="66" t="str">
        <f t="shared" si="61"/>
        <v/>
      </c>
      <c r="C441" s="67" t="str">
        <f t="shared" si="62"/>
        <v/>
      </c>
      <c r="D441" s="68" t="str">
        <f t="shared" si="63"/>
        <v/>
      </c>
      <c r="E441" s="68" t="str">
        <f t="shared" si="64"/>
        <v/>
      </c>
      <c r="F441" s="68" t="str">
        <f t="shared" si="65"/>
        <v/>
      </c>
      <c r="G441" s="69"/>
      <c r="H441" s="68" t="str">
        <f t="shared" si="66"/>
        <v/>
      </c>
      <c r="I441" s="68" t="str">
        <f t="shared" si="67"/>
        <v/>
      </c>
      <c r="J441" s="70" t="str">
        <f t="shared" si="68"/>
        <v/>
      </c>
      <c r="K441" s="68" t="str">
        <f t="shared" si="69"/>
        <v/>
      </c>
      <c r="L441" s="68" t="str">
        <f>IF(A441="","",SUM($K$31:K441))</f>
        <v/>
      </c>
      <c r="N441" s="71"/>
    </row>
    <row r="442" spans="1:14">
      <c r="A442" s="65" t="str">
        <f t="shared" si="60"/>
        <v/>
      </c>
      <c r="B442" s="66" t="str">
        <f t="shared" si="61"/>
        <v/>
      </c>
      <c r="C442" s="67" t="str">
        <f t="shared" si="62"/>
        <v/>
      </c>
      <c r="D442" s="68" t="str">
        <f t="shared" si="63"/>
        <v/>
      </c>
      <c r="E442" s="68" t="str">
        <f t="shared" si="64"/>
        <v/>
      </c>
      <c r="F442" s="68" t="str">
        <f t="shared" si="65"/>
        <v/>
      </c>
      <c r="G442" s="69"/>
      <c r="H442" s="68" t="str">
        <f t="shared" si="66"/>
        <v/>
      </c>
      <c r="I442" s="68" t="str">
        <f t="shared" si="67"/>
        <v/>
      </c>
      <c r="J442" s="70" t="str">
        <f t="shared" si="68"/>
        <v/>
      </c>
      <c r="K442" s="68" t="str">
        <f t="shared" si="69"/>
        <v/>
      </c>
      <c r="L442" s="68" t="str">
        <f>IF(A442="","",SUM($K$31:K442))</f>
        <v/>
      </c>
      <c r="N442" s="71"/>
    </row>
    <row r="443" spans="1:14">
      <c r="A443" s="65" t="str">
        <f t="shared" si="60"/>
        <v/>
      </c>
      <c r="B443" s="66" t="str">
        <f t="shared" si="61"/>
        <v/>
      </c>
      <c r="C443" s="67" t="str">
        <f t="shared" si="62"/>
        <v/>
      </c>
      <c r="D443" s="68" t="str">
        <f t="shared" si="63"/>
        <v/>
      </c>
      <c r="E443" s="68" t="str">
        <f t="shared" si="64"/>
        <v/>
      </c>
      <c r="F443" s="68" t="str">
        <f t="shared" si="65"/>
        <v/>
      </c>
      <c r="G443" s="69"/>
      <c r="H443" s="68" t="str">
        <f t="shared" si="66"/>
        <v/>
      </c>
      <c r="I443" s="68" t="str">
        <f t="shared" si="67"/>
        <v/>
      </c>
      <c r="J443" s="70" t="str">
        <f t="shared" si="68"/>
        <v/>
      </c>
      <c r="K443" s="68" t="str">
        <f t="shared" si="69"/>
        <v/>
      </c>
      <c r="L443" s="68" t="str">
        <f>IF(A443="","",SUM($K$31:K443))</f>
        <v/>
      </c>
      <c r="N443" s="71"/>
    </row>
    <row r="444" spans="1:14">
      <c r="A444" s="65" t="str">
        <f t="shared" si="60"/>
        <v/>
      </c>
      <c r="B444" s="66" t="str">
        <f t="shared" si="61"/>
        <v/>
      </c>
      <c r="C444" s="67" t="str">
        <f t="shared" si="62"/>
        <v/>
      </c>
      <c r="D444" s="68" t="str">
        <f t="shared" si="63"/>
        <v/>
      </c>
      <c r="E444" s="68" t="str">
        <f t="shared" si="64"/>
        <v/>
      </c>
      <c r="F444" s="68" t="str">
        <f t="shared" si="65"/>
        <v/>
      </c>
      <c r="G444" s="69"/>
      <c r="H444" s="68" t="str">
        <f t="shared" si="66"/>
        <v/>
      </c>
      <c r="I444" s="68" t="str">
        <f t="shared" si="67"/>
        <v/>
      </c>
      <c r="J444" s="70" t="str">
        <f t="shared" si="68"/>
        <v/>
      </c>
      <c r="K444" s="68" t="str">
        <f t="shared" si="69"/>
        <v/>
      </c>
      <c r="L444" s="68" t="str">
        <f>IF(A444="","",SUM($K$31:K444))</f>
        <v/>
      </c>
      <c r="N444" s="71"/>
    </row>
    <row r="445" spans="1:14">
      <c r="A445" s="65" t="str">
        <f t="shared" si="60"/>
        <v/>
      </c>
      <c r="B445" s="66" t="str">
        <f t="shared" si="61"/>
        <v/>
      </c>
      <c r="C445" s="67" t="str">
        <f t="shared" si="62"/>
        <v/>
      </c>
      <c r="D445" s="68" t="str">
        <f t="shared" si="63"/>
        <v/>
      </c>
      <c r="E445" s="68" t="str">
        <f t="shared" si="64"/>
        <v/>
      </c>
      <c r="F445" s="68" t="str">
        <f t="shared" si="65"/>
        <v/>
      </c>
      <c r="G445" s="69"/>
      <c r="H445" s="68" t="str">
        <f t="shared" si="66"/>
        <v/>
      </c>
      <c r="I445" s="68" t="str">
        <f t="shared" si="67"/>
        <v/>
      </c>
      <c r="J445" s="70" t="str">
        <f t="shared" si="68"/>
        <v/>
      </c>
      <c r="K445" s="68" t="str">
        <f t="shared" si="69"/>
        <v/>
      </c>
      <c r="L445" s="68" t="str">
        <f>IF(A445="","",SUM($K$31:K445))</f>
        <v/>
      </c>
      <c r="N445" s="71"/>
    </row>
    <row r="446" spans="1:14">
      <c r="A446" s="65" t="str">
        <f t="shared" si="60"/>
        <v/>
      </c>
      <c r="B446" s="66" t="str">
        <f t="shared" si="61"/>
        <v/>
      </c>
      <c r="C446" s="67" t="str">
        <f t="shared" si="62"/>
        <v/>
      </c>
      <c r="D446" s="68" t="str">
        <f t="shared" si="63"/>
        <v/>
      </c>
      <c r="E446" s="68" t="str">
        <f t="shared" si="64"/>
        <v/>
      </c>
      <c r="F446" s="68" t="str">
        <f t="shared" si="65"/>
        <v/>
      </c>
      <c r="G446" s="69"/>
      <c r="H446" s="68" t="str">
        <f t="shared" si="66"/>
        <v/>
      </c>
      <c r="I446" s="68" t="str">
        <f t="shared" si="67"/>
        <v/>
      </c>
      <c r="J446" s="70" t="str">
        <f t="shared" si="68"/>
        <v/>
      </c>
      <c r="K446" s="68" t="str">
        <f t="shared" si="69"/>
        <v/>
      </c>
      <c r="L446" s="68" t="str">
        <f>IF(A446="","",SUM($K$31:K446))</f>
        <v/>
      </c>
      <c r="N446" s="71"/>
    </row>
    <row r="447" spans="1:14">
      <c r="A447" s="65" t="str">
        <f t="shared" si="60"/>
        <v/>
      </c>
      <c r="B447" s="66" t="str">
        <f t="shared" si="61"/>
        <v/>
      </c>
      <c r="C447" s="67" t="str">
        <f t="shared" si="62"/>
        <v/>
      </c>
      <c r="D447" s="68" t="str">
        <f t="shared" si="63"/>
        <v/>
      </c>
      <c r="E447" s="68" t="str">
        <f t="shared" si="64"/>
        <v/>
      </c>
      <c r="F447" s="68" t="str">
        <f t="shared" si="65"/>
        <v/>
      </c>
      <c r="G447" s="69"/>
      <c r="H447" s="68" t="str">
        <f t="shared" si="66"/>
        <v/>
      </c>
      <c r="I447" s="68" t="str">
        <f t="shared" si="67"/>
        <v/>
      </c>
      <c r="J447" s="70" t="str">
        <f t="shared" si="68"/>
        <v/>
      </c>
      <c r="K447" s="68" t="str">
        <f t="shared" si="69"/>
        <v/>
      </c>
      <c r="L447" s="68" t="str">
        <f>IF(A447="","",SUM($K$31:K447))</f>
        <v/>
      </c>
      <c r="N447" s="71"/>
    </row>
    <row r="448" spans="1:14">
      <c r="A448" s="65" t="str">
        <f t="shared" si="60"/>
        <v/>
      </c>
      <c r="B448" s="66" t="str">
        <f t="shared" si="61"/>
        <v/>
      </c>
      <c r="C448" s="67" t="str">
        <f t="shared" si="62"/>
        <v/>
      </c>
      <c r="D448" s="68" t="str">
        <f t="shared" si="63"/>
        <v/>
      </c>
      <c r="E448" s="68" t="str">
        <f t="shared" si="64"/>
        <v/>
      </c>
      <c r="F448" s="68" t="str">
        <f t="shared" si="65"/>
        <v/>
      </c>
      <c r="G448" s="69"/>
      <c r="H448" s="68" t="str">
        <f t="shared" si="66"/>
        <v/>
      </c>
      <c r="I448" s="68" t="str">
        <f t="shared" si="67"/>
        <v/>
      </c>
      <c r="J448" s="70" t="str">
        <f t="shared" si="68"/>
        <v/>
      </c>
      <c r="K448" s="68" t="str">
        <f t="shared" si="69"/>
        <v/>
      </c>
      <c r="L448" s="68" t="str">
        <f>IF(A448="","",SUM($K$31:K448))</f>
        <v/>
      </c>
      <c r="N448" s="71"/>
    </row>
    <row r="449" spans="1:14">
      <c r="A449" s="65" t="str">
        <f t="shared" si="60"/>
        <v/>
      </c>
      <c r="B449" s="66" t="str">
        <f t="shared" si="61"/>
        <v/>
      </c>
      <c r="C449" s="67" t="str">
        <f t="shared" si="62"/>
        <v/>
      </c>
      <c r="D449" s="68" t="str">
        <f t="shared" si="63"/>
        <v/>
      </c>
      <c r="E449" s="68" t="str">
        <f t="shared" si="64"/>
        <v/>
      </c>
      <c r="F449" s="68" t="str">
        <f t="shared" si="65"/>
        <v/>
      </c>
      <c r="G449" s="69"/>
      <c r="H449" s="68" t="str">
        <f t="shared" si="66"/>
        <v/>
      </c>
      <c r="I449" s="68" t="str">
        <f t="shared" si="67"/>
        <v/>
      </c>
      <c r="J449" s="70" t="str">
        <f t="shared" si="68"/>
        <v/>
      </c>
      <c r="K449" s="68" t="str">
        <f t="shared" si="69"/>
        <v/>
      </c>
      <c r="L449" s="68" t="str">
        <f>IF(A449="","",SUM($K$31:K449))</f>
        <v/>
      </c>
      <c r="N449" s="71"/>
    </row>
    <row r="450" spans="1:14">
      <c r="A450" s="65" t="str">
        <f t="shared" si="60"/>
        <v/>
      </c>
      <c r="B450" s="66" t="str">
        <f t="shared" si="61"/>
        <v/>
      </c>
      <c r="C450" s="67" t="str">
        <f t="shared" si="62"/>
        <v/>
      </c>
      <c r="D450" s="68" t="str">
        <f t="shared" si="63"/>
        <v/>
      </c>
      <c r="E450" s="68" t="str">
        <f t="shared" si="64"/>
        <v/>
      </c>
      <c r="F450" s="68" t="str">
        <f t="shared" si="65"/>
        <v/>
      </c>
      <c r="G450" s="69"/>
      <c r="H450" s="68" t="str">
        <f t="shared" si="66"/>
        <v/>
      </c>
      <c r="I450" s="68" t="str">
        <f t="shared" si="67"/>
        <v/>
      </c>
      <c r="J450" s="70" t="str">
        <f t="shared" si="68"/>
        <v/>
      </c>
      <c r="K450" s="68" t="str">
        <f t="shared" si="69"/>
        <v/>
      </c>
      <c r="L450" s="68" t="str">
        <f>IF(A450="","",SUM($K$31:K450))</f>
        <v/>
      </c>
      <c r="N450" s="71"/>
    </row>
    <row r="451" spans="1:14">
      <c r="A451" s="65" t="str">
        <f t="shared" si="60"/>
        <v/>
      </c>
      <c r="B451" s="66" t="str">
        <f t="shared" si="61"/>
        <v/>
      </c>
      <c r="C451" s="67" t="str">
        <f t="shared" si="62"/>
        <v/>
      </c>
      <c r="D451" s="68" t="str">
        <f t="shared" si="63"/>
        <v/>
      </c>
      <c r="E451" s="68" t="str">
        <f t="shared" si="64"/>
        <v/>
      </c>
      <c r="F451" s="68" t="str">
        <f t="shared" si="65"/>
        <v/>
      </c>
      <c r="G451" s="69"/>
      <c r="H451" s="68" t="str">
        <f t="shared" si="66"/>
        <v/>
      </c>
      <c r="I451" s="68" t="str">
        <f t="shared" si="67"/>
        <v/>
      </c>
      <c r="J451" s="70" t="str">
        <f t="shared" si="68"/>
        <v/>
      </c>
      <c r="K451" s="68" t="str">
        <f t="shared" si="69"/>
        <v/>
      </c>
      <c r="L451" s="68" t="str">
        <f>IF(A451="","",SUM($K$31:K451))</f>
        <v/>
      </c>
      <c r="N451" s="71"/>
    </row>
    <row r="452" spans="1:14">
      <c r="A452" s="65" t="str">
        <f t="shared" si="60"/>
        <v/>
      </c>
      <c r="B452" s="66" t="str">
        <f t="shared" si="61"/>
        <v/>
      </c>
      <c r="C452" s="67" t="str">
        <f t="shared" si="62"/>
        <v/>
      </c>
      <c r="D452" s="68" t="str">
        <f t="shared" si="63"/>
        <v/>
      </c>
      <c r="E452" s="68" t="str">
        <f t="shared" si="64"/>
        <v/>
      </c>
      <c r="F452" s="68" t="str">
        <f t="shared" si="65"/>
        <v/>
      </c>
      <c r="G452" s="69"/>
      <c r="H452" s="68" t="str">
        <f t="shared" si="66"/>
        <v/>
      </c>
      <c r="I452" s="68" t="str">
        <f t="shared" si="67"/>
        <v/>
      </c>
      <c r="J452" s="70" t="str">
        <f t="shared" si="68"/>
        <v/>
      </c>
      <c r="K452" s="68" t="str">
        <f t="shared" si="69"/>
        <v/>
      </c>
      <c r="L452" s="68" t="str">
        <f>IF(A452="","",SUM($K$31:K452))</f>
        <v/>
      </c>
      <c r="N452" s="71"/>
    </row>
    <row r="453" spans="1:14">
      <c r="A453" s="65" t="str">
        <f t="shared" si="60"/>
        <v/>
      </c>
      <c r="B453" s="66" t="str">
        <f t="shared" si="61"/>
        <v/>
      </c>
      <c r="C453" s="67" t="str">
        <f t="shared" si="62"/>
        <v/>
      </c>
      <c r="D453" s="68" t="str">
        <f t="shared" si="63"/>
        <v/>
      </c>
      <c r="E453" s="68" t="str">
        <f t="shared" si="64"/>
        <v/>
      </c>
      <c r="F453" s="68" t="str">
        <f t="shared" si="65"/>
        <v/>
      </c>
      <c r="G453" s="69"/>
      <c r="H453" s="68" t="str">
        <f t="shared" si="66"/>
        <v/>
      </c>
      <c r="I453" s="68" t="str">
        <f t="shared" si="67"/>
        <v/>
      </c>
      <c r="J453" s="70" t="str">
        <f t="shared" si="68"/>
        <v/>
      </c>
      <c r="K453" s="68" t="str">
        <f t="shared" si="69"/>
        <v/>
      </c>
      <c r="L453" s="68" t="str">
        <f>IF(A453="","",SUM($K$31:K453))</f>
        <v/>
      </c>
      <c r="N453" s="71"/>
    </row>
    <row r="454" spans="1:14">
      <c r="A454" s="65" t="str">
        <f t="shared" si="60"/>
        <v/>
      </c>
      <c r="B454" s="66" t="str">
        <f t="shared" si="61"/>
        <v/>
      </c>
      <c r="C454" s="67" t="str">
        <f t="shared" si="62"/>
        <v/>
      </c>
      <c r="D454" s="68" t="str">
        <f t="shared" si="63"/>
        <v/>
      </c>
      <c r="E454" s="68" t="str">
        <f t="shared" si="64"/>
        <v/>
      </c>
      <c r="F454" s="68" t="str">
        <f t="shared" si="65"/>
        <v/>
      </c>
      <c r="G454" s="69"/>
      <c r="H454" s="68" t="str">
        <f t="shared" si="66"/>
        <v/>
      </c>
      <c r="I454" s="68" t="str">
        <f t="shared" si="67"/>
        <v/>
      </c>
      <c r="J454" s="70" t="str">
        <f t="shared" si="68"/>
        <v/>
      </c>
      <c r="K454" s="68" t="str">
        <f t="shared" si="69"/>
        <v/>
      </c>
      <c r="L454" s="68" t="str">
        <f>IF(A454="","",SUM($K$31:K454))</f>
        <v/>
      </c>
      <c r="N454" s="71"/>
    </row>
    <row r="455" spans="1:14">
      <c r="A455" s="65" t="str">
        <f t="shared" si="60"/>
        <v/>
      </c>
      <c r="B455" s="66" t="str">
        <f t="shared" si="61"/>
        <v/>
      </c>
      <c r="C455" s="67" t="str">
        <f t="shared" si="62"/>
        <v/>
      </c>
      <c r="D455" s="68" t="str">
        <f t="shared" si="63"/>
        <v/>
      </c>
      <c r="E455" s="68" t="str">
        <f t="shared" si="64"/>
        <v/>
      </c>
      <c r="F455" s="68" t="str">
        <f t="shared" si="65"/>
        <v/>
      </c>
      <c r="G455" s="69"/>
      <c r="H455" s="68" t="str">
        <f t="shared" si="66"/>
        <v/>
      </c>
      <c r="I455" s="68" t="str">
        <f t="shared" si="67"/>
        <v/>
      </c>
      <c r="J455" s="70" t="str">
        <f t="shared" si="68"/>
        <v/>
      </c>
      <c r="K455" s="68" t="str">
        <f t="shared" si="69"/>
        <v/>
      </c>
      <c r="L455" s="68" t="str">
        <f>IF(A455="","",SUM($K$31:K455))</f>
        <v/>
      </c>
      <c r="N455" s="71"/>
    </row>
    <row r="456" spans="1:14">
      <c r="A456" s="65" t="str">
        <f t="shared" si="60"/>
        <v/>
      </c>
      <c r="B456" s="66" t="str">
        <f t="shared" si="61"/>
        <v/>
      </c>
      <c r="C456" s="67" t="str">
        <f t="shared" si="62"/>
        <v/>
      </c>
      <c r="D456" s="68" t="str">
        <f t="shared" si="63"/>
        <v/>
      </c>
      <c r="E456" s="68" t="str">
        <f t="shared" si="64"/>
        <v/>
      </c>
      <c r="F456" s="68" t="str">
        <f t="shared" si="65"/>
        <v/>
      </c>
      <c r="G456" s="69"/>
      <c r="H456" s="68" t="str">
        <f t="shared" si="66"/>
        <v/>
      </c>
      <c r="I456" s="68" t="str">
        <f t="shared" si="67"/>
        <v/>
      </c>
      <c r="J456" s="70" t="str">
        <f t="shared" si="68"/>
        <v/>
      </c>
      <c r="K456" s="68" t="str">
        <f t="shared" si="69"/>
        <v/>
      </c>
      <c r="L456" s="68" t="str">
        <f>IF(A456="","",SUM($K$31:K456))</f>
        <v/>
      </c>
      <c r="N456" s="71"/>
    </row>
    <row r="457" spans="1:14">
      <c r="A457" s="65" t="str">
        <f t="shared" si="60"/>
        <v/>
      </c>
      <c r="B457" s="66" t="str">
        <f t="shared" si="61"/>
        <v/>
      </c>
      <c r="C457" s="67" t="str">
        <f t="shared" si="62"/>
        <v/>
      </c>
      <c r="D457" s="68" t="str">
        <f t="shared" si="63"/>
        <v/>
      </c>
      <c r="E457" s="68" t="str">
        <f t="shared" si="64"/>
        <v/>
      </c>
      <c r="F457" s="68" t="str">
        <f t="shared" si="65"/>
        <v/>
      </c>
      <c r="G457" s="69"/>
      <c r="H457" s="68" t="str">
        <f t="shared" si="66"/>
        <v/>
      </c>
      <c r="I457" s="68" t="str">
        <f t="shared" si="67"/>
        <v/>
      </c>
      <c r="J457" s="70" t="str">
        <f t="shared" si="68"/>
        <v/>
      </c>
      <c r="K457" s="68" t="str">
        <f t="shared" si="69"/>
        <v/>
      </c>
      <c r="L457" s="68" t="str">
        <f>IF(A457="","",SUM($K$31:K457))</f>
        <v/>
      </c>
      <c r="N457" s="71"/>
    </row>
    <row r="458" spans="1:14">
      <c r="A458" s="65" t="str">
        <f t="shared" si="60"/>
        <v/>
      </c>
      <c r="B458" s="66" t="str">
        <f t="shared" si="61"/>
        <v/>
      </c>
      <c r="C458" s="67" t="str">
        <f t="shared" si="62"/>
        <v/>
      </c>
      <c r="D458" s="68" t="str">
        <f t="shared" si="63"/>
        <v/>
      </c>
      <c r="E458" s="68" t="str">
        <f t="shared" si="64"/>
        <v/>
      </c>
      <c r="F458" s="68" t="str">
        <f t="shared" si="65"/>
        <v/>
      </c>
      <c r="G458" s="69"/>
      <c r="H458" s="68" t="str">
        <f t="shared" si="66"/>
        <v/>
      </c>
      <c r="I458" s="68" t="str">
        <f t="shared" si="67"/>
        <v/>
      </c>
      <c r="J458" s="70" t="str">
        <f t="shared" si="68"/>
        <v/>
      </c>
      <c r="K458" s="68" t="str">
        <f t="shared" si="69"/>
        <v/>
      </c>
      <c r="L458" s="68" t="str">
        <f>IF(A458="","",SUM($K$31:K458))</f>
        <v/>
      </c>
      <c r="N458" s="71"/>
    </row>
    <row r="459" spans="1:14">
      <c r="A459" s="65" t="str">
        <f t="shared" si="60"/>
        <v/>
      </c>
      <c r="B459" s="66" t="str">
        <f t="shared" si="61"/>
        <v/>
      </c>
      <c r="C459" s="67" t="str">
        <f t="shared" si="62"/>
        <v/>
      </c>
      <c r="D459" s="68" t="str">
        <f t="shared" si="63"/>
        <v/>
      </c>
      <c r="E459" s="68" t="str">
        <f t="shared" si="64"/>
        <v/>
      </c>
      <c r="F459" s="68" t="str">
        <f t="shared" si="65"/>
        <v/>
      </c>
      <c r="G459" s="69"/>
      <c r="H459" s="68" t="str">
        <f t="shared" si="66"/>
        <v/>
      </c>
      <c r="I459" s="68" t="str">
        <f t="shared" si="67"/>
        <v/>
      </c>
      <c r="J459" s="70" t="str">
        <f t="shared" si="68"/>
        <v/>
      </c>
      <c r="K459" s="68" t="str">
        <f t="shared" si="69"/>
        <v/>
      </c>
      <c r="L459" s="68" t="str">
        <f>IF(A459="","",SUM($K$31:K459))</f>
        <v/>
      </c>
      <c r="N459" s="71"/>
    </row>
    <row r="460" spans="1:14">
      <c r="A460" s="65" t="str">
        <f t="shared" si="60"/>
        <v/>
      </c>
      <c r="B460" s="66" t="str">
        <f t="shared" si="61"/>
        <v/>
      </c>
      <c r="C460" s="67" t="str">
        <f t="shared" si="62"/>
        <v/>
      </c>
      <c r="D460" s="68" t="str">
        <f t="shared" si="63"/>
        <v/>
      </c>
      <c r="E460" s="68" t="str">
        <f t="shared" si="64"/>
        <v/>
      </c>
      <c r="F460" s="68" t="str">
        <f t="shared" si="65"/>
        <v/>
      </c>
      <c r="G460" s="69"/>
      <c r="H460" s="68" t="str">
        <f t="shared" si="66"/>
        <v/>
      </c>
      <c r="I460" s="68" t="str">
        <f t="shared" si="67"/>
        <v/>
      </c>
      <c r="J460" s="70" t="str">
        <f t="shared" si="68"/>
        <v/>
      </c>
      <c r="K460" s="68" t="str">
        <f t="shared" si="69"/>
        <v/>
      </c>
      <c r="L460" s="68" t="str">
        <f>IF(A460="","",SUM($K$31:K460))</f>
        <v/>
      </c>
      <c r="N460" s="71"/>
    </row>
    <row r="461" spans="1:14">
      <c r="A461" s="65" t="str">
        <f t="shared" si="60"/>
        <v/>
      </c>
      <c r="B461" s="66" t="str">
        <f t="shared" si="61"/>
        <v/>
      </c>
      <c r="C461" s="67" t="str">
        <f t="shared" si="62"/>
        <v/>
      </c>
      <c r="D461" s="68" t="str">
        <f t="shared" si="63"/>
        <v/>
      </c>
      <c r="E461" s="68" t="str">
        <f t="shared" si="64"/>
        <v/>
      </c>
      <c r="F461" s="68" t="str">
        <f t="shared" si="65"/>
        <v/>
      </c>
      <c r="G461" s="69"/>
      <c r="H461" s="68" t="str">
        <f t="shared" si="66"/>
        <v/>
      </c>
      <c r="I461" s="68" t="str">
        <f t="shared" si="67"/>
        <v/>
      </c>
      <c r="J461" s="70" t="str">
        <f t="shared" si="68"/>
        <v/>
      </c>
      <c r="K461" s="68" t="str">
        <f t="shared" si="69"/>
        <v/>
      </c>
      <c r="L461" s="68" t="str">
        <f>IF(A461="","",SUM($K$31:K461))</f>
        <v/>
      </c>
    </row>
    <row r="462" spans="1:14">
      <c r="A462" s="65" t="str">
        <f t="shared" si="60"/>
        <v/>
      </c>
      <c r="B462" s="66" t="str">
        <f t="shared" si="61"/>
        <v/>
      </c>
      <c r="C462" s="67" t="str">
        <f t="shared" si="62"/>
        <v/>
      </c>
      <c r="D462" s="68" t="str">
        <f t="shared" si="63"/>
        <v/>
      </c>
      <c r="E462" s="68" t="str">
        <f t="shared" si="64"/>
        <v/>
      </c>
      <c r="F462" s="68" t="str">
        <f t="shared" si="65"/>
        <v/>
      </c>
      <c r="G462" s="69"/>
      <c r="H462" s="68" t="str">
        <f t="shared" si="66"/>
        <v/>
      </c>
      <c r="I462" s="68" t="str">
        <f t="shared" si="67"/>
        <v/>
      </c>
      <c r="J462" s="70" t="str">
        <f t="shared" si="68"/>
        <v/>
      </c>
      <c r="K462" s="68" t="str">
        <f t="shared" si="69"/>
        <v/>
      </c>
      <c r="L462" s="68" t="str">
        <f>IF(A462="","",SUM($K$31:K462))</f>
        <v/>
      </c>
    </row>
    <row r="463" spans="1:14">
      <c r="A463" s="65" t="str">
        <f t="shared" si="60"/>
        <v/>
      </c>
      <c r="B463" s="66" t="str">
        <f t="shared" si="61"/>
        <v/>
      </c>
      <c r="C463" s="67" t="str">
        <f t="shared" si="62"/>
        <v/>
      </c>
      <c r="D463" s="68" t="str">
        <f t="shared" si="63"/>
        <v/>
      </c>
      <c r="E463" s="68" t="str">
        <f t="shared" si="64"/>
        <v/>
      </c>
      <c r="F463" s="68" t="str">
        <f t="shared" si="65"/>
        <v/>
      </c>
      <c r="G463" s="69"/>
      <c r="H463" s="68" t="str">
        <f t="shared" si="66"/>
        <v/>
      </c>
      <c r="I463" s="68" t="str">
        <f t="shared" si="67"/>
        <v/>
      </c>
      <c r="J463" s="70" t="str">
        <f t="shared" si="68"/>
        <v/>
      </c>
      <c r="K463" s="68" t="str">
        <f t="shared" si="69"/>
        <v/>
      </c>
      <c r="L463" s="68" t="str">
        <f>IF(A463="","",SUM($K$31:K463))</f>
        <v/>
      </c>
    </row>
    <row r="464" spans="1:14">
      <c r="A464" s="65" t="str">
        <f t="shared" si="60"/>
        <v/>
      </c>
      <c r="B464" s="66" t="str">
        <f t="shared" si="61"/>
        <v/>
      </c>
      <c r="C464" s="67" t="str">
        <f t="shared" si="62"/>
        <v/>
      </c>
      <c r="D464" s="68" t="str">
        <f t="shared" si="63"/>
        <v/>
      </c>
      <c r="E464" s="68" t="str">
        <f t="shared" si="64"/>
        <v/>
      </c>
      <c r="F464" s="68" t="str">
        <f t="shared" si="65"/>
        <v/>
      </c>
      <c r="G464" s="69"/>
      <c r="H464" s="68" t="str">
        <f t="shared" si="66"/>
        <v/>
      </c>
      <c r="I464" s="68" t="str">
        <f t="shared" si="67"/>
        <v/>
      </c>
      <c r="J464" s="70" t="str">
        <f t="shared" si="68"/>
        <v/>
      </c>
      <c r="K464" s="68" t="str">
        <f t="shared" si="69"/>
        <v/>
      </c>
      <c r="L464" s="68" t="str">
        <f>IF(A464="","",SUM($K$31:K464))</f>
        <v/>
      </c>
    </row>
    <row r="465" spans="1:12">
      <c r="A465" s="65" t="str">
        <f t="shared" si="60"/>
        <v/>
      </c>
      <c r="B465" s="66" t="str">
        <f t="shared" si="61"/>
        <v/>
      </c>
      <c r="C465" s="67" t="str">
        <f t="shared" si="62"/>
        <v/>
      </c>
      <c r="D465" s="68" t="str">
        <f t="shared" si="63"/>
        <v/>
      </c>
      <c r="E465" s="68" t="str">
        <f t="shared" si="64"/>
        <v/>
      </c>
      <c r="F465" s="68" t="str">
        <f t="shared" si="65"/>
        <v/>
      </c>
      <c r="G465" s="69"/>
      <c r="H465" s="68" t="str">
        <f t="shared" si="66"/>
        <v/>
      </c>
      <c r="I465" s="68" t="str">
        <f t="shared" si="67"/>
        <v/>
      </c>
      <c r="J465" s="70" t="str">
        <f t="shared" si="68"/>
        <v/>
      </c>
      <c r="K465" s="68" t="str">
        <f t="shared" si="69"/>
        <v/>
      </c>
      <c r="L465" s="68" t="str">
        <f>IF(A465="","",SUM($K$31:K465))</f>
        <v/>
      </c>
    </row>
    <row r="466" spans="1:12">
      <c r="A466" s="65" t="str">
        <f t="shared" si="60"/>
        <v/>
      </c>
      <c r="B466" s="66" t="str">
        <f t="shared" si="61"/>
        <v/>
      </c>
      <c r="C466" s="67" t="str">
        <f t="shared" si="62"/>
        <v/>
      </c>
      <c r="D466" s="68" t="str">
        <f t="shared" si="63"/>
        <v/>
      </c>
      <c r="E466" s="68" t="str">
        <f t="shared" si="64"/>
        <v/>
      </c>
      <c r="F466" s="68" t="str">
        <f t="shared" si="65"/>
        <v/>
      </c>
      <c r="G466" s="69"/>
      <c r="H466" s="68" t="str">
        <f t="shared" si="66"/>
        <v/>
      </c>
      <c r="I466" s="68" t="str">
        <f t="shared" si="67"/>
        <v/>
      </c>
      <c r="J466" s="70" t="str">
        <f t="shared" si="68"/>
        <v/>
      </c>
      <c r="K466" s="68" t="str">
        <f t="shared" si="69"/>
        <v/>
      </c>
      <c r="L466" s="68" t="str">
        <f>IF(A466="","",SUM($K$31:K466))</f>
        <v/>
      </c>
    </row>
    <row r="467" spans="1:12">
      <c r="A467" s="65" t="str">
        <f t="shared" si="60"/>
        <v/>
      </c>
      <c r="B467" s="66" t="str">
        <f t="shared" si="61"/>
        <v/>
      </c>
      <c r="C467" s="67" t="str">
        <f t="shared" si="62"/>
        <v/>
      </c>
      <c r="D467" s="68" t="str">
        <f t="shared" si="63"/>
        <v/>
      </c>
      <c r="E467" s="68" t="str">
        <f t="shared" si="64"/>
        <v/>
      </c>
      <c r="F467" s="68" t="str">
        <f t="shared" si="65"/>
        <v/>
      </c>
      <c r="G467" s="69"/>
      <c r="H467" s="68" t="str">
        <f t="shared" si="66"/>
        <v/>
      </c>
      <c r="I467" s="68" t="str">
        <f t="shared" si="67"/>
        <v/>
      </c>
      <c r="J467" s="70" t="str">
        <f t="shared" si="68"/>
        <v/>
      </c>
      <c r="K467" s="68" t="str">
        <f t="shared" si="69"/>
        <v/>
      </c>
      <c r="L467" s="68" t="str">
        <f>IF(A467="","",SUM($K$31:K467))</f>
        <v/>
      </c>
    </row>
    <row r="468" spans="1:12">
      <c r="A468" s="65" t="str">
        <f t="shared" si="60"/>
        <v/>
      </c>
      <c r="B468" s="66" t="str">
        <f t="shared" si="61"/>
        <v/>
      </c>
      <c r="C468" s="67" t="str">
        <f t="shared" si="62"/>
        <v/>
      </c>
      <c r="D468" s="68" t="str">
        <f t="shared" si="63"/>
        <v/>
      </c>
      <c r="E468" s="68" t="str">
        <f t="shared" si="64"/>
        <v/>
      </c>
      <c r="F468" s="68" t="str">
        <f t="shared" si="65"/>
        <v/>
      </c>
      <c r="G468" s="69"/>
      <c r="H468" s="68" t="str">
        <f t="shared" si="66"/>
        <v/>
      </c>
      <c r="I468" s="68" t="str">
        <f t="shared" si="67"/>
        <v/>
      </c>
      <c r="J468" s="70" t="str">
        <f t="shared" si="68"/>
        <v/>
      </c>
      <c r="K468" s="68" t="str">
        <f t="shared" si="69"/>
        <v/>
      </c>
      <c r="L468" s="68" t="str">
        <f>IF(A468="","",SUM($K$31:K468))</f>
        <v/>
      </c>
    </row>
    <row r="469" spans="1:12">
      <c r="A469" s="65" t="str">
        <f t="shared" si="60"/>
        <v/>
      </c>
      <c r="B469" s="66" t="str">
        <f t="shared" si="61"/>
        <v/>
      </c>
      <c r="C469" s="67" t="str">
        <f t="shared" si="62"/>
        <v/>
      </c>
      <c r="D469" s="68" t="str">
        <f t="shared" si="63"/>
        <v/>
      </c>
      <c r="E469" s="68" t="str">
        <f t="shared" si="64"/>
        <v/>
      </c>
      <c r="F469" s="68" t="str">
        <f t="shared" si="65"/>
        <v/>
      </c>
      <c r="G469" s="69"/>
      <c r="H469" s="68" t="str">
        <f t="shared" si="66"/>
        <v/>
      </c>
      <c r="I469" s="68" t="str">
        <f t="shared" si="67"/>
        <v/>
      </c>
      <c r="J469" s="70" t="str">
        <f t="shared" si="68"/>
        <v/>
      </c>
      <c r="K469" s="68" t="str">
        <f t="shared" si="69"/>
        <v/>
      </c>
      <c r="L469" s="68" t="str">
        <f>IF(A469="","",SUM($K$31:K469))</f>
        <v/>
      </c>
    </row>
    <row r="470" spans="1:12">
      <c r="A470" s="65" t="str">
        <f t="shared" si="60"/>
        <v/>
      </c>
      <c r="B470" s="66" t="str">
        <f t="shared" si="61"/>
        <v/>
      </c>
      <c r="C470" s="67" t="str">
        <f t="shared" si="62"/>
        <v/>
      </c>
      <c r="D470" s="68" t="str">
        <f t="shared" si="63"/>
        <v/>
      </c>
      <c r="E470" s="68" t="str">
        <f t="shared" si="64"/>
        <v/>
      </c>
      <c r="F470" s="68" t="str">
        <f t="shared" si="65"/>
        <v/>
      </c>
      <c r="G470" s="69"/>
      <c r="H470" s="68" t="str">
        <f t="shared" si="66"/>
        <v/>
      </c>
      <c r="I470" s="68" t="str">
        <f t="shared" si="67"/>
        <v/>
      </c>
      <c r="J470" s="70" t="str">
        <f t="shared" si="68"/>
        <v/>
      </c>
      <c r="K470" s="68" t="str">
        <f t="shared" si="69"/>
        <v/>
      </c>
      <c r="L470" s="68" t="str">
        <f>IF(A470="","",SUM($K$31:K470))</f>
        <v/>
      </c>
    </row>
    <row r="471" spans="1:12">
      <c r="A471" s="65" t="str">
        <f t="shared" si="60"/>
        <v/>
      </c>
      <c r="B471" s="66" t="str">
        <f t="shared" si="61"/>
        <v/>
      </c>
      <c r="C471" s="67" t="str">
        <f t="shared" si="62"/>
        <v/>
      </c>
      <c r="D471" s="68" t="str">
        <f t="shared" si="63"/>
        <v/>
      </c>
      <c r="E471" s="68" t="str">
        <f t="shared" si="64"/>
        <v/>
      </c>
      <c r="F471" s="68" t="str">
        <f t="shared" si="65"/>
        <v/>
      </c>
      <c r="G471" s="69"/>
      <c r="H471" s="68" t="str">
        <f t="shared" si="66"/>
        <v/>
      </c>
      <c r="I471" s="68" t="str">
        <f t="shared" si="67"/>
        <v/>
      </c>
      <c r="J471" s="70" t="str">
        <f t="shared" si="68"/>
        <v/>
      </c>
      <c r="K471" s="68" t="str">
        <f t="shared" si="69"/>
        <v/>
      </c>
      <c r="L471" s="68" t="str">
        <f>IF(A471="","",SUM($K$31:K471))</f>
        <v/>
      </c>
    </row>
    <row r="472" spans="1:12">
      <c r="A472" s="65" t="str">
        <f t="shared" si="60"/>
        <v/>
      </c>
      <c r="B472" s="66" t="str">
        <f t="shared" si="61"/>
        <v/>
      </c>
      <c r="C472" s="67" t="str">
        <f t="shared" si="62"/>
        <v/>
      </c>
      <c r="D472" s="68" t="str">
        <f t="shared" si="63"/>
        <v/>
      </c>
      <c r="E472" s="68" t="str">
        <f t="shared" si="64"/>
        <v/>
      </c>
      <c r="F472" s="68" t="str">
        <f t="shared" si="65"/>
        <v/>
      </c>
      <c r="G472" s="69"/>
      <c r="H472" s="68" t="str">
        <f t="shared" si="66"/>
        <v/>
      </c>
      <c r="I472" s="68" t="str">
        <f t="shared" si="67"/>
        <v/>
      </c>
      <c r="J472" s="70" t="str">
        <f t="shared" si="68"/>
        <v/>
      </c>
      <c r="K472" s="68" t="str">
        <f t="shared" si="69"/>
        <v/>
      </c>
      <c r="L472" s="68" t="str">
        <f>IF(A472="","",SUM($K$31:K472))</f>
        <v/>
      </c>
    </row>
    <row r="473" spans="1:12">
      <c r="A473" s="65" t="str">
        <f t="shared" si="60"/>
        <v/>
      </c>
      <c r="B473" s="66" t="str">
        <f t="shared" si="61"/>
        <v/>
      </c>
      <c r="C473" s="67" t="str">
        <f t="shared" si="62"/>
        <v/>
      </c>
      <c r="D473" s="68" t="str">
        <f t="shared" si="63"/>
        <v/>
      </c>
      <c r="E473" s="68" t="str">
        <f t="shared" si="64"/>
        <v/>
      </c>
      <c r="F473" s="68" t="str">
        <f t="shared" si="65"/>
        <v/>
      </c>
      <c r="G473" s="69"/>
      <c r="H473" s="68" t="str">
        <f t="shared" si="66"/>
        <v/>
      </c>
      <c r="I473" s="68" t="str">
        <f t="shared" si="67"/>
        <v/>
      </c>
      <c r="J473" s="70" t="str">
        <f t="shared" si="68"/>
        <v/>
      </c>
      <c r="K473" s="68" t="str">
        <f t="shared" si="69"/>
        <v/>
      </c>
      <c r="L473" s="68" t="str">
        <f>IF(A473="","",SUM($K$31:K473))</f>
        <v/>
      </c>
    </row>
    <row r="474" spans="1:12">
      <c r="A474" s="65" t="str">
        <f t="shared" si="60"/>
        <v/>
      </c>
      <c r="B474" s="66" t="str">
        <f t="shared" si="61"/>
        <v/>
      </c>
      <c r="C474" s="67" t="str">
        <f t="shared" si="62"/>
        <v/>
      </c>
      <c r="D474" s="68" t="str">
        <f t="shared" si="63"/>
        <v/>
      </c>
      <c r="E474" s="68" t="str">
        <f t="shared" si="64"/>
        <v/>
      </c>
      <c r="F474" s="68" t="str">
        <f t="shared" si="65"/>
        <v/>
      </c>
      <c r="G474" s="69"/>
      <c r="H474" s="68" t="str">
        <f t="shared" si="66"/>
        <v/>
      </c>
      <c r="I474" s="68" t="str">
        <f t="shared" si="67"/>
        <v/>
      </c>
      <c r="J474" s="70" t="str">
        <f t="shared" si="68"/>
        <v/>
      </c>
      <c r="K474" s="68" t="str">
        <f t="shared" si="69"/>
        <v/>
      </c>
      <c r="L474" s="68" t="str">
        <f>IF(A474="","",SUM($K$31:K474))</f>
        <v/>
      </c>
    </row>
    <row r="475" spans="1:12">
      <c r="A475" s="65" t="str">
        <f t="shared" si="60"/>
        <v/>
      </c>
      <c r="B475" s="66" t="str">
        <f t="shared" si="61"/>
        <v/>
      </c>
      <c r="C475" s="67" t="str">
        <f t="shared" si="62"/>
        <v/>
      </c>
      <c r="D475" s="68" t="str">
        <f t="shared" si="63"/>
        <v/>
      </c>
      <c r="E475" s="68" t="str">
        <f t="shared" si="64"/>
        <v/>
      </c>
      <c r="F475" s="68" t="str">
        <f t="shared" si="65"/>
        <v/>
      </c>
      <c r="G475" s="69"/>
      <c r="H475" s="68" t="str">
        <f t="shared" si="66"/>
        <v/>
      </c>
      <c r="I475" s="68" t="str">
        <f t="shared" si="67"/>
        <v/>
      </c>
      <c r="J475" s="70" t="str">
        <f t="shared" si="68"/>
        <v/>
      </c>
      <c r="K475" s="68" t="str">
        <f t="shared" si="69"/>
        <v/>
      </c>
      <c r="L475" s="68" t="str">
        <f>IF(A475="","",SUM($K$31:K475))</f>
        <v/>
      </c>
    </row>
    <row r="476" spans="1:12">
      <c r="A476" s="65" t="str">
        <f t="shared" si="60"/>
        <v/>
      </c>
      <c r="B476" s="66" t="str">
        <f t="shared" si="61"/>
        <v/>
      </c>
      <c r="C476" s="67" t="str">
        <f t="shared" si="62"/>
        <v/>
      </c>
      <c r="D476" s="68" t="str">
        <f t="shared" si="63"/>
        <v/>
      </c>
      <c r="E476" s="68" t="str">
        <f t="shared" si="64"/>
        <v/>
      </c>
      <c r="F476" s="68" t="str">
        <f t="shared" si="65"/>
        <v/>
      </c>
      <c r="G476" s="69"/>
      <c r="H476" s="68" t="str">
        <f t="shared" si="66"/>
        <v/>
      </c>
      <c r="I476" s="68" t="str">
        <f t="shared" si="67"/>
        <v/>
      </c>
      <c r="J476" s="70" t="str">
        <f t="shared" si="68"/>
        <v/>
      </c>
      <c r="K476" s="68" t="str">
        <f t="shared" si="69"/>
        <v/>
      </c>
      <c r="L476" s="68" t="str">
        <f>IF(A476="","",SUM($K$31:K476))</f>
        <v/>
      </c>
    </row>
    <row r="477" spans="1:12">
      <c r="A477" s="65" t="str">
        <f t="shared" si="60"/>
        <v/>
      </c>
      <c r="B477" s="66" t="str">
        <f t="shared" si="61"/>
        <v/>
      </c>
      <c r="C477" s="67" t="str">
        <f t="shared" si="62"/>
        <v/>
      </c>
      <c r="D477" s="68" t="str">
        <f t="shared" si="63"/>
        <v/>
      </c>
      <c r="E477" s="68" t="str">
        <f t="shared" si="64"/>
        <v/>
      </c>
      <c r="F477" s="68" t="str">
        <f t="shared" si="65"/>
        <v/>
      </c>
      <c r="G477" s="69"/>
      <c r="H477" s="68" t="str">
        <f t="shared" si="66"/>
        <v/>
      </c>
      <c r="I477" s="68" t="str">
        <f t="shared" si="67"/>
        <v/>
      </c>
      <c r="J477" s="70" t="str">
        <f t="shared" si="68"/>
        <v/>
      </c>
      <c r="K477" s="68" t="str">
        <f t="shared" si="69"/>
        <v/>
      </c>
      <c r="L477" s="68" t="str">
        <f>IF(A477="","",SUM($K$31:K477))</f>
        <v/>
      </c>
    </row>
    <row r="478" spans="1:12">
      <c r="A478" s="65" t="str">
        <f t="shared" si="60"/>
        <v/>
      </c>
      <c r="B478" s="66" t="str">
        <f t="shared" si="61"/>
        <v/>
      </c>
      <c r="C478" s="67" t="str">
        <f t="shared" si="62"/>
        <v/>
      </c>
      <c r="D478" s="68" t="str">
        <f t="shared" si="63"/>
        <v/>
      </c>
      <c r="E478" s="68" t="str">
        <f t="shared" si="64"/>
        <v/>
      </c>
      <c r="F478" s="68" t="str">
        <f t="shared" si="65"/>
        <v/>
      </c>
      <c r="G478" s="69"/>
      <c r="H478" s="68" t="str">
        <f t="shared" si="66"/>
        <v/>
      </c>
      <c r="I478" s="68" t="str">
        <f t="shared" si="67"/>
        <v/>
      </c>
      <c r="J478" s="70" t="str">
        <f t="shared" si="68"/>
        <v/>
      </c>
      <c r="K478" s="68" t="str">
        <f t="shared" si="69"/>
        <v/>
      </c>
      <c r="L478" s="68" t="str">
        <f>IF(A478="","",SUM($K$31:K478))</f>
        <v/>
      </c>
    </row>
    <row r="479" spans="1:12">
      <c r="A479" s="65" t="str">
        <f t="shared" ref="A479:A542" si="70">IF(I478="","",IF(OR(A478&gt;=nper,ROUND(I478,2)&lt;=0),"",A478+1))</f>
        <v/>
      </c>
      <c r="B479" s="66" t="str">
        <f t="shared" ref="B479:B542" si="71">IF(A479="","",IF(OR(periods_per_year=26,periods_per_year=52),IF(periods_per_year=26,IF(A479=1,fpdate,B478+14),IF(periods_per_year=52,IF(A479=1,fpdate,B478+7),"n/a")),IF(periods_per_year=24,DATE(YEAR(fpdate),MONTH(fpdate)+(A479-1)/2+IF(AND(DAY(fpdate)&gt;=15,MOD(A479,2)=0),1,0),IF(MOD(A479,2)=0,IF(DAY(fpdate)&gt;=15,DAY(fpdate)-14,DAY(fpdate)+14),DAY(fpdate))),IF(DAY(DATE(YEAR(fpdate),MONTH(fpdate)+A479-1,DAY(fpdate)))&lt;&gt;DAY(fpdate),DATE(YEAR(fpdate),MONTH(fpdate)+A479,0),DATE(YEAR(fpdate),MONTH(fpdate)+A479-1,DAY(fpdate))))))</f>
        <v/>
      </c>
      <c r="C479" s="67" t="str">
        <f t="shared" ref="C479:C542" si="72">IF(A479="","",IF(variable,IF(A479&lt;$L$6*periods_per_year,start_rate,IF($L$10&gt;=0,MIN($L$7,start_rate+$L$10*ROUNDUP((A479-$L$6*periods_per_year)/$L$9,0)),MAX($L$8,start_rate+$L$10*ROUNDUP((A479-$L$6*periods_per_year)/$L$9,0)))),start_rate))</f>
        <v/>
      </c>
      <c r="D479" s="68" t="str">
        <f t="shared" ref="D479:D542" si="73">IF(A479="","",ROUND((((1+C479/CP)^(CP/periods_per_year))-1)*I478,2))</f>
        <v/>
      </c>
      <c r="E479" s="68" t="str">
        <f t="shared" ref="E479:E542" si="74">IF(A479="","",IF(A479=nper,I478+D479,MIN(I478+D479,IF(C479=C478,E478,IF($D$10="Acc Bi-Weekly",ROUND((-PMT(((1+C479/CP)^(CP/12))-1,(nper-A479+1)*12/26,I478))/2,2),IF($D$10="Acc Weekly",ROUND((-PMT(((1+C479/CP)^(CP/12))-1,(nper-A479+1)*12/52,I478))/4,2),ROUND(-PMT(((1+C479/CP)^(CP/periods_per_year))-1,nper-A479+1,I478),2)))))))</f>
        <v/>
      </c>
      <c r="F479" s="68" t="str">
        <f t="shared" ref="F479:F542" si="75">IF(A479="","",IF(I478&lt;=E479,0,IF(IF(MOD(A479,int)=0,$D$14,0)+E479&gt;=I478+D479,I478+D479-E479,IF(MOD(A479,int)=0,$D$14,0)+IF(IF(MOD(A479,int)=0,$D$14,0)+IF(MOD(A479-$D$17,periods_per_year)=0,$D$16,0)+E479&lt;I478+D479,IF(MOD(A479-$D$17,periods_per_year)=0,$D$16,0),I478+D479-IF(MOD(A479,int)=0,$D$14,0)-E479))))</f>
        <v/>
      </c>
      <c r="G479" s="69"/>
      <c r="H479" s="68" t="str">
        <f t="shared" ref="H479:H542" si="76">IF(A479="","",E479-D479+G479+IF(F479="",0,F479))</f>
        <v/>
      </c>
      <c r="I479" s="68" t="str">
        <f t="shared" ref="I479:I542" si="77">IF(A479="","",I478-H479)</f>
        <v/>
      </c>
      <c r="J479" s="70" t="str">
        <f t="shared" ref="J479:J542" si="78">IF(A479="","",IF(MOD(A479,periods_per_year)=0,A479/periods_per_year,""))</f>
        <v/>
      </c>
      <c r="K479" s="68" t="str">
        <f t="shared" ref="K479:K542" si="79">IF(A479="","",$L$22*D479)</f>
        <v/>
      </c>
      <c r="L479" s="68" t="str">
        <f>IF(A479="","",SUM($K$31:K479))</f>
        <v/>
      </c>
    </row>
    <row r="480" spans="1:12">
      <c r="A480" s="65" t="str">
        <f t="shared" si="70"/>
        <v/>
      </c>
      <c r="B480" s="66" t="str">
        <f t="shared" si="71"/>
        <v/>
      </c>
      <c r="C480" s="67" t="str">
        <f t="shared" si="72"/>
        <v/>
      </c>
      <c r="D480" s="68" t="str">
        <f t="shared" si="73"/>
        <v/>
      </c>
      <c r="E480" s="68" t="str">
        <f t="shared" si="74"/>
        <v/>
      </c>
      <c r="F480" s="68" t="str">
        <f t="shared" si="75"/>
        <v/>
      </c>
      <c r="G480" s="69"/>
      <c r="H480" s="68" t="str">
        <f t="shared" si="76"/>
        <v/>
      </c>
      <c r="I480" s="68" t="str">
        <f t="shared" si="77"/>
        <v/>
      </c>
      <c r="J480" s="70" t="str">
        <f t="shared" si="78"/>
        <v/>
      </c>
      <c r="K480" s="68" t="str">
        <f t="shared" si="79"/>
        <v/>
      </c>
      <c r="L480" s="68" t="str">
        <f>IF(A480="","",SUM($K$31:K480))</f>
        <v/>
      </c>
    </row>
    <row r="481" spans="1:12">
      <c r="A481" s="65" t="str">
        <f t="shared" si="70"/>
        <v/>
      </c>
      <c r="B481" s="66" t="str">
        <f t="shared" si="71"/>
        <v/>
      </c>
      <c r="C481" s="67" t="str">
        <f t="shared" si="72"/>
        <v/>
      </c>
      <c r="D481" s="68" t="str">
        <f t="shared" si="73"/>
        <v/>
      </c>
      <c r="E481" s="68" t="str">
        <f t="shared" si="74"/>
        <v/>
      </c>
      <c r="F481" s="68" t="str">
        <f t="shared" si="75"/>
        <v/>
      </c>
      <c r="G481" s="69"/>
      <c r="H481" s="68" t="str">
        <f t="shared" si="76"/>
        <v/>
      </c>
      <c r="I481" s="68" t="str">
        <f t="shared" si="77"/>
        <v/>
      </c>
      <c r="J481" s="70" t="str">
        <f t="shared" si="78"/>
        <v/>
      </c>
      <c r="K481" s="68" t="str">
        <f t="shared" si="79"/>
        <v/>
      </c>
      <c r="L481" s="68" t="str">
        <f>IF(A481="","",SUM($K$31:K481))</f>
        <v/>
      </c>
    </row>
    <row r="482" spans="1:12">
      <c r="A482" s="65" t="str">
        <f t="shared" si="70"/>
        <v/>
      </c>
      <c r="B482" s="66" t="str">
        <f t="shared" si="71"/>
        <v/>
      </c>
      <c r="C482" s="67" t="str">
        <f t="shared" si="72"/>
        <v/>
      </c>
      <c r="D482" s="68" t="str">
        <f t="shared" si="73"/>
        <v/>
      </c>
      <c r="E482" s="68" t="str">
        <f t="shared" si="74"/>
        <v/>
      </c>
      <c r="F482" s="68" t="str">
        <f t="shared" si="75"/>
        <v/>
      </c>
      <c r="G482" s="69"/>
      <c r="H482" s="68" t="str">
        <f t="shared" si="76"/>
        <v/>
      </c>
      <c r="I482" s="68" t="str">
        <f t="shared" si="77"/>
        <v/>
      </c>
      <c r="J482" s="70" t="str">
        <f t="shared" si="78"/>
        <v/>
      </c>
      <c r="K482" s="68" t="str">
        <f t="shared" si="79"/>
        <v/>
      </c>
      <c r="L482" s="68" t="str">
        <f>IF(A482="","",SUM($K$31:K482))</f>
        <v/>
      </c>
    </row>
    <row r="483" spans="1:12">
      <c r="A483" s="65" t="str">
        <f t="shared" si="70"/>
        <v/>
      </c>
      <c r="B483" s="66" t="str">
        <f t="shared" si="71"/>
        <v/>
      </c>
      <c r="C483" s="67" t="str">
        <f t="shared" si="72"/>
        <v/>
      </c>
      <c r="D483" s="68" t="str">
        <f t="shared" si="73"/>
        <v/>
      </c>
      <c r="E483" s="68" t="str">
        <f t="shared" si="74"/>
        <v/>
      </c>
      <c r="F483" s="68" t="str">
        <f t="shared" si="75"/>
        <v/>
      </c>
      <c r="G483" s="69"/>
      <c r="H483" s="68" t="str">
        <f t="shared" si="76"/>
        <v/>
      </c>
      <c r="I483" s="68" t="str">
        <f t="shared" si="77"/>
        <v/>
      </c>
      <c r="J483" s="70" t="str">
        <f t="shared" si="78"/>
        <v/>
      </c>
      <c r="K483" s="68" t="str">
        <f t="shared" si="79"/>
        <v/>
      </c>
      <c r="L483" s="68" t="str">
        <f>IF(A483="","",SUM($K$31:K483))</f>
        <v/>
      </c>
    </row>
    <row r="484" spans="1:12">
      <c r="A484" s="65" t="str">
        <f t="shared" si="70"/>
        <v/>
      </c>
      <c r="B484" s="66" t="str">
        <f t="shared" si="71"/>
        <v/>
      </c>
      <c r="C484" s="67" t="str">
        <f t="shared" si="72"/>
        <v/>
      </c>
      <c r="D484" s="68" t="str">
        <f t="shared" si="73"/>
        <v/>
      </c>
      <c r="E484" s="68" t="str">
        <f t="shared" si="74"/>
        <v/>
      </c>
      <c r="F484" s="68" t="str">
        <f t="shared" si="75"/>
        <v/>
      </c>
      <c r="G484" s="69"/>
      <c r="H484" s="68" t="str">
        <f t="shared" si="76"/>
        <v/>
      </c>
      <c r="I484" s="68" t="str">
        <f t="shared" si="77"/>
        <v/>
      </c>
      <c r="J484" s="70" t="str">
        <f t="shared" si="78"/>
        <v/>
      </c>
      <c r="K484" s="68" t="str">
        <f t="shared" si="79"/>
        <v/>
      </c>
      <c r="L484" s="68" t="str">
        <f>IF(A484="","",SUM($K$31:K484))</f>
        <v/>
      </c>
    </row>
    <row r="485" spans="1:12">
      <c r="A485" s="65" t="str">
        <f t="shared" si="70"/>
        <v/>
      </c>
      <c r="B485" s="66" t="str">
        <f t="shared" si="71"/>
        <v/>
      </c>
      <c r="C485" s="67" t="str">
        <f t="shared" si="72"/>
        <v/>
      </c>
      <c r="D485" s="68" t="str">
        <f t="shared" si="73"/>
        <v/>
      </c>
      <c r="E485" s="68" t="str">
        <f t="shared" si="74"/>
        <v/>
      </c>
      <c r="F485" s="68" t="str">
        <f t="shared" si="75"/>
        <v/>
      </c>
      <c r="G485" s="69"/>
      <c r="H485" s="68" t="str">
        <f t="shared" si="76"/>
        <v/>
      </c>
      <c r="I485" s="68" t="str">
        <f t="shared" si="77"/>
        <v/>
      </c>
      <c r="J485" s="70" t="str">
        <f t="shared" si="78"/>
        <v/>
      </c>
      <c r="K485" s="68" t="str">
        <f t="shared" si="79"/>
        <v/>
      </c>
      <c r="L485" s="68" t="str">
        <f>IF(A485="","",SUM($K$31:K485))</f>
        <v/>
      </c>
    </row>
    <row r="486" spans="1:12">
      <c r="A486" s="65" t="str">
        <f t="shared" si="70"/>
        <v/>
      </c>
      <c r="B486" s="66" t="str">
        <f t="shared" si="71"/>
        <v/>
      </c>
      <c r="C486" s="67" t="str">
        <f t="shared" si="72"/>
        <v/>
      </c>
      <c r="D486" s="68" t="str">
        <f t="shared" si="73"/>
        <v/>
      </c>
      <c r="E486" s="68" t="str">
        <f t="shared" si="74"/>
        <v/>
      </c>
      <c r="F486" s="68" t="str">
        <f t="shared" si="75"/>
        <v/>
      </c>
      <c r="G486" s="69"/>
      <c r="H486" s="68" t="str">
        <f t="shared" si="76"/>
        <v/>
      </c>
      <c r="I486" s="68" t="str">
        <f t="shared" si="77"/>
        <v/>
      </c>
      <c r="J486" s="70" t="str">
        <f t="shared" si="78"/>
        <v/>
      </c>
      <c r="K486" s="68" t="str">
        <f t="shared" si="79"/>
        <v/>
      </c>
      <c r="L486" s="68" t="str">
        <f>IF(A486="","",SUM($K$31:K486))</f>
        <v/>
      </c>
    </row>
    <row r="487" spans="1:12">
      <c r="A487" s="65" t="str">
        <f t="shared" si="70"/>
        <v/>
      </c>
      <c r="B487" s="66" t="str">
        <f t="shared" si="71"/>
        <v/>
      </c>
      <c r="C487" s="67" t="str">
        <f t="shared" si="72"/>
        <v/>
      </c>
      <c r="D487" s="68" t="str">
        <f t="shared" si="73"/>
        <v/>
      </c>
      <c r="E487" s="68" t="str">
        <f t="shared" si="74"/>
        <v/>
      </c>
      <c r="F487" s="68" t="str">
        <f t="shared" si="75"/>
        <v/>
      </c>
      <c r="G487" s="69"/>
      <c r="H487" s="68" t="str">
        <f t="shared" si="76"/>
        <v/>
      </c>
      <c r="I487" s="68" t="str">
        <f t="shared" si="77"/>
        <v/>
      </c>
      <c r="J487" s="70" t="str">
        <f t="shared" si="78"/>
        <v/>
      </c>
      <c r="K487" s="68" t="str">
        <f t="shared" si="79"/>
        <v/>
      </c>
      <c r="L487" s="68" t="str">
        <f>IF(A487="","",SUM($K$31:K487))</f>
        <v/>
      </c>
    </row>
    <row r="488" spans="1:12">
      <c r="A488" s="65" t="str">
        <f t="shared" si="70"/>
        <v/>
      </c>
      <c r="B488" s="66" t="str">
        <f t="shared" si="71"/>
        <v/>
      </c>
      <c r="C488" s="67" t="str">
        <f t="shared" si="72"/>
        <v/>
      </c>
      <c r="D488" s="68" t="str">
        <f t="shared" si="73"/>
        <v/>
      </c>
      <c r="E488" s="68" t="str">
        <f t="shared" si="74"/>
        <v/>
      </c>
      <c r="F488" s="68" t="str">
        <f t="shared" si="75"/>
        <v/>
      </c>
      <c r="G488" s="69"/>
      <c r="H488" s="68" t="str">
        <f t="shared" si="76"/>
        <v/>
      </c>
      <c r="I488" s="68" t="str">
        <f t="shared" si="77"/>
        <v/>
      </c>
      <c r="J488" s="70" t="str">
        <f t="shared" si="78"/>
        <v/>
      </c>
      <c r="K488" s="68" t="str">
        <f t="shared" si="79"/>
        <v/>
      </c>
      <c r="L488" s="68" t="str">
        <f>IF(A488="","",SUM($K$31:K488))</f>
        <v/>
      </c>
    </row>
    <row r="489" spans="1:12">
      <c r="A489" s="65" t="str">
        <f t="shared" si="70"/>
        <v/>
      </c>
      <c r="B489" s="66" t="str">
        <f t="shared" si="71"/>
        <v/>
      </c>
      <c r="C489" s="67" t="str">
        <f t="shared" si="72"/>
        <v/>
      </c>
      <c r="D489" s="68" t="str">
        <f t="shared" si="73"/>
        <v/>
      </c>
      <c r="E489" s="68" t="str">
        <f t="shared" si="74"/>
        <v/>
      </c>
      <c r="F489" s="68" t="str">
        <f t="shared" si="75"/>
        <v/>
      </c>
      <c r="G489" s="69"/>
      <c r="H489" s="68" t="str">
        <f t="shared" si="76"/>
        <v/>
      </c>
      <c r="I489" s="68" t="str">
        <f t="shared" si="77"/>
        <v/>
      </c>
      <c r="J489" s="70" t="str">
        <f t="shared" si="78"/>
        <v/>
      </c>
      <c r="K489" s="68" t="str">
        <f t="shared" si="79"/>
        <v/>
      </c>
      <c r="L489" s="68" t="str">
        <f>IF(A489="","",SUM($K$31:K489))</f>
        <v/>
      </c>
    </row>
    <row r="490" spans="1:12">
      <c r="A490" s="65" t="str">
        <f t="shared" si="70"/>
        <v/>
      </c>
      <c r="B490" s="66" t="str">
        <f t="shared" si="71"/>
        <v/>
      </c>
      <c r="C490" s="67" t="str">
        <f t="shared" si="72"/>
        <v/>
      </c>
      <c r="D490" s="68" t="str">
        <f t="shared" si="73"/>
        <v/>
      </c>
      <c r="E490" s="68" t="str">
        <f t="shared" si="74"/>
        <v/>
      </c>
      <c r="F490" s="68" t="str">
        <f t="shared" si="75"/>
        <v/>
      </c>
      <c r="G490" s="69"/>
      <c r="H490" s="68" t="str">
        <f t="shared" si="76"/>
        <v/>
      </c>
      <c r="I490" s="68" t="str">
        <f t="shared" si="77"/>
        <v/>
      </c>
      <c r="J490" s="70" t="str">
        <f t="shared" si="78"/>
        <v/>
      </c>
      <c r="K490" s="68" t="str">
        <f t="shared" si="79"/>
        <v/>
      </c>
      <c r="L490" s="68" t="str">
        <f>IF(A490="","",SUM($K$31:K490))</f>
        <v/>
      </c>
    </row>
    <row r="491" spans="1:12">
      <c r="A491" s="65" t="str">
        <f t="shared" si="70"/>
        <v/>
      </c>
      <c r="B491" s="66" t="str">
        <f t="shared" si="71"/>
        <v/>
      </c>
      <c r="C491" s="67" t="str">
        <f t="shared" si="72"/>
        <v/>
      </c>
      <c r="D491" s="68" t="str">
        <f t="shared" si="73"/>
        <v/>
      </c>
      <c r="E491" s="68" t="str">
        <f t="shared" si="74"/>
        <v/>
      </c>
      <c r="F491" s="68" t="str">
        <f t="shared" si="75"/>
        <v/>
      </c>
      <c r="G491" s="69"/>
      <c r="H491" s="68" t="str">
        <f t="shared" si="76"/>
        <v/>
      </c>
      <c r="I491" s="68" t="str">
        <f t="shared" si="77"/>
        <v/>
      </c>
      <c r="J491" s="70" t="str">
        <f t="shared" si="78"/>
        <v/>
      </c>
      <c r="K491" s="68" t="str">
        <f t="shared" si="79"/>
        <v/>
      </c>
      <c r="L491" s="68" t="str">
        <f>IF(A491="","",SUM($K$31:K491))</f>
        <v/>
      </c>
    </row>
    <row r="492" spans="1:12">
      <c r="A492" s="65" t="str">
        <f t="shared" si="70"/>
        <v/>
      </c>
      <c r="B492" s="66" t="str">
        <f t="shared" si="71"/>
        <v/>
      </c>
      <c r="C492" s="67" t="str">
        <f t="shared" si="72"/>
        <v/>
      </c>
      <c r="D492" s="68" t="str">
        <f t="shared" si="73"/>
        <v/>
      </c>
      <c r="E492" s="68" t="str">
        <f t="shared" si="74"/>
        <v/>
      </c>
      <c r="F492" s="68" t="str">
        <f t="shared" si="75"/>
        <v/>
      </c>
      <c r="G492" s="69"/>
      <c r="H492" s="68" t="str">
        <f t="shared" si="76"/>
        <v/>
      </c>
      <c r="I492" s="68" t="str">
        <f t="shared" si="77"/>
        <v/>
      </c>
      <c r="J492" s="70" t="str">
        <f t="shared" si="78"/>
        <v/>
      </c>
      <c r="K492" s="68" t="str">
        <f t="shared" si="79"/>
        <v/>
      </c>
      <c r="L492" s="68" t="str">
        <f>IF(A492="","",SUM($K$31:K492))</f>
        <v/>
      </c>
    </row>
    <row r="493" spans="1:12">
      <c r="A493" s="65" t="str">
        <f t="shared" si="70"/>
        <v/>
      </c>
      <c r="B493" s="66" t="str">
        <f t="shared" si="71"/>
        <v/>
      </c>
      <c r="C493" s="67" t="str">
        <f t="shared" si="72"/>
        <v/>
      </c>
      <c r="D493" s="68" t="str">
        <f t="shared" si="73"/>
        <v/>
      </c>
      <c r="E493" s="68" t="str">
        <f t="shared" si="74"/>
        <v/>
      </c>
      <c r="F493" s="68" t="str">
        <f t="shared" si="75"/>
        <v/>
      </c>
      <c r="G493" s="69"/>
      <c r="H493" s="68" t="str">
        <f t="shared" si="76"/>
        <v/>
      </c>
      <c r="I493" s="68" t="str">
        <f t="shared" si="77"/>
        <v/>
      </c>
      <c r="J493" s="70" t="str">
        <f t="shared" si="78"/>
        <v/>
      </c>
      <c r="K493" s="68" t="str">
        <f t="shared" si="79"/>
        <v/>
      </c>
      <c r="L493" s="68" t="str">
        <f>IF(A493="","",SUM($K$31:K493))</f>
        <v/>
      </c>
    </row>
    <row r="494" spans="1:12">
      <c r="A494" s="65" t="str">
        <f t="shared" si="70"/>
        <v/>
      </c>
      <c r="B494" s="66" t="str">
        <f t="shared" si="71"/>
        <v/>
      </c>
      <c r="C494" s="67" t="str">
        <f t="shared" si="72"/>
        <v/>
      </c>
      <c r="D494" s="68" t="str">
        <f t="shared" si="73"/>
        <v/>
      </c>
      <c r="E494" s="68" t="str">
        <f t="shared" si="74"/>
        <v/>
      </c>
      <c r="F494" s="68" t="str">
        <f t="shared" si="75"/>
        <v/>
      </c>
      <c r="G494" s="69"/>
      <c r="H494" s="68" t="str">
        <f t="shared" si="76"/>
        <v/>
      </c>
      <c r="I494" s="68" t="str">
        <f t="shared" si="77"/>
        <v/>
      </c>
      <c r="J494" s="70" t="str">
        <f t="shared" si="78"/>
        <v/>
      </c>
      <c r="K494" s="68" t="str">
        <f t="shared" si="79"/>
        <v/>
      </c>
      <c r="L494" s="68" t="str">
        <f>IF(A494="","",SUM($K$31:K494))</f>
        <v/>
      </c>
    </row>
    <row r="495" spans="1:12">
      <c r="A495" s="65" t="str">
        <f t="shared" si="70"/>
        <v/>
      </c>
      <c r="B495" s="66" t="str">
        <f t="shared" si="71"/>
        <v/>
      </c>
      <c r="C495" s="67" t="str">
        <f t="shared" si="72"/>
        <v/>
      </c>
      <c r="D495" s="68" t="str">
        <f t="shared" si="73"/>
        <v/>
      </c>
      <c r="E495" s="68" t="str">
        <f t="shared" si="74"/>
        <v/>
      </c>
      <c r="F495" s="68" t="str">
        <f t="shared" si="75"/>
        <v/>
      </c>
      <c r="G495" s="69"/>
      <c r="H495" s="68" t="str">
        <f t="shared" si="76"/>
        <v/>
      </c>
      <c r="I495" s="68" t="str">
        <f t="shared" si="77"/>
        <v/>
      </c>
      <c r="J495" s="70" t="str">
        <f t="shared" si="78"/>
        <v/>
      </c>
      <c r="K495" s="68" t="str">
        <f t="shared" si="79"/>
        <v/>
      </c>
      <c r="L495" s="68" t="str">
        <f>IF(A495="","",SUM($K$31:K495))</f>
        <v/>
      </c>
    </row>
    <row r="496" spans="1:12">
      <c r="A496" s="65" t="str">
        <f t="shared" si="70"/>
        <v/>
      </c>
      <c r="B496" s="66" t="str">
        <f t="shared" si="71"/>
        <v/>
      </c>
      <c r="C496" s="67" t="str">
        <f t="shared" si="72"/>
        <v/>
      </c>
      <c r="D496" s="68" t="str">
        <f t="shared" si="73"/>
        <v/>
      </c>
      <c r="E496" s="68" t="str">
        <f t="shared" si="74"/>
        <v/>
      </c>
      <c r="F496" s="68" t="str">
        <f t="shared" si="75"/>
        <v/>
      </c>
      <c r="G496" s="69"/>
      <c r="H496" s="68" t="str">
        <f t="shared" si="76"/>
        <v/>
      </c>
      <c r="I496" s="68" t="str">
        <f t="shared" si="77"/>
        <v/>
      </c>
      <c r="J496" s="70" t="str">
        <f t="shared" si="78"/>
        <v/>
      </c>
      <c r="K496" s="68" t="str">
        <f t="shared" si="79"/>
        <v/>
      </c>
      <c r="L496" s="68" t="str">
        <f>IF(A496="","",SUM($K$31:K496))</f>
        <v/>
      </c>
    </row>
    <row r="497" spans="1:12">
      <c r="A497" s="65" t="str">
        <f t="shared" si="70"/>
        <v/>
      </c>
      <c r="B497" s="66" t="str">
        <f t="shared" si="71"/>
        <v/>
      </c>
      <c r="C497" s="67" t="str">
        <f t="shared" si="72"/>
        <v/>
      </c>
      <c r="D497" s="68" t="str">
        <f t="shared" si="73"/>
        <v/>
      </c>
      <c r="E497" s="68" t="str">
        <f t="shared" si="74"/>
        <v/>
      </c>
      <c r="F497" s="68" t="str">
        <f t="shared" si="75"/>
        <v/>
      </c>
      <c r="G497" s="69"/>
      <c r="H497" s="68" t="str">
        <f t="shared" si="76"/>
        <v/>
      </c>
      <c r="I497" s="68" t="str">
        <f t="shared" si="77"/>
        <v/>
      </c>
      <c r="J497" s="70" t="str">
        <f t="shared" si="78"/>
        <v/>
      </c>
      <c r="K497" s="68" t="str">
        <f t="shared" si="79"/>
        <v/>
      </c>
      <c r="L497" s="68" t="str">
        <f>IF(A497="","",SUM($K$31:K497))</f>
        <v/>
      </c>
    </row>
    <row r="498" spans="1:12">
      <c r="A498" s="65" t="str">
        <f t="shared" si="70"/>
        <v/>
      </c>
      <c r="B498" s="66" t="str">
        <f t="shared" si="71"/>
        <v/>
      </c>
      <c r="C498" s="67" t="str">
        <f t="shared" si="72"/>
        <v/>
      </c>
      <c r="D498" s="68" t="str">
        <f t="shared" si="73"/>
        <v/>
      </c>
      <c r="E498" s="68" t="str">
        <f t="shared" si="74"/>
        <v/>
      </c>
      <c r="F498" s="68" t="str">
        <f t="shared" si="75"/>
        <v/>
      </c>
      <c r="G498" s="69"/>
      <c r="H498" s="68" t="str">
        <f t="shared" si="76"/>
        <v/>
      </c>
      <c r="I498" s="68" t="str">
        <f t="shared" si="77"/>
        <v/>
      </c>
      <c r="J498" s="70" t="str">
        <f t="shared" si="78"/>
        <v/>
      </c>
      <c r="K498" s="68" t="str">
        <f t="shared" si="79"/>
        <v/>
      </c>
      <c r="L498" s="68" t="str">
        <f>IF(A498="","",SUM($K$31:K498))</f>
        <v/>
      </c>
    </row>
    <row r="499" spans="1:12">
      <c r="A499" s="65" t="str">
        <f t="shared" si="70"/>
        <v/>
      </c>
      <c r="B499" s="66" t="str">
        <f t="shared" si="71"/>
        <v/>
      </c>
      <c r="C499" s="67" t="str">
        <f t="shared" si="72"/>
        <v/>
      </c>
      <c r="D499" s="68" t="str">
        <f t="shared" si="73"/>
        <v/>
      </c>
      <c r="E499" s="68" t="str">
        <f t="shared" si="74"/>
        <v/>
      </c>
      <c r="F499" s="68" t="str">
        <f t="shared" si="75"/>
        <v/>
      </c>
      <c r="G499" s="69"/>
      <c r="H499" s="68" t="str">
        <f t="shared" si="76"/>
        <v/>
      </c>
      <c r="I499" s="68" t="str">
        <f t="shared" si="77"/>
        <v/>
      </c>
      <c r="J499" s="70" t="str">
        <f t="shared" si="78"/>
        <v/>
      </c>
      <c r="K499" s="68" t="str">
        <f t="shared" si="79"/>
        <v/>
      </c>
      <c r="L499" s="68" t="str">
        <f>IF(A499="","",SUM($K$31:K499))</f>
        <v/>
      </c>
    </row>
    <row r="500" spans="1:12">
      <c r="A500" s="65" t="str">
        <f t="shared" si="70"/>
        <v/>
      </c>
      <c r="B500" s="66" t="str">
        <f t="shared" si="71"/>
        <v/>
      </c>
      <c r="C500" s="67" t="str">
        <f t="shared" si="72"/>
        <v/>
      </c>
      <c r="D500" s="68" t="str">
        <f t="shared" si="73"/>
        <v/>
      </c>
      <c r="E500" s="68" t="str">
        <f t="shared" si="74"/>
        <v/>
      </c>
      <c r="F500" s="68" t="str">
        <f t="shared" si="75"/>
        <v/>
      </c>
      <c r="G500" s="69"/>
      <c r="H500" s="68" t="str">
        <f t="shared" si="76"/>
        <v/>
      </c>
      <c r="I500" s="68" t="str">
        <f t="shared" si="77"/>
        <v/>
      </c>
      <c r="J500" s="70" t="str">
        <f t="shared" si="78"/>
        <v/>
      </c>
      <c r="K500" s="68" t="str">
        <f t="shared" si="79"/>
        <v/>
      </c>
      <c r="L500" s="68" t="str">
        <f>IF(A500="","",SUM($K$31:K500))</f>
        <v/>
      </c>
    </row>
    <row r="501" spans="1:12">
      <c r="A501" s="65" t="str">
        <f t="shared" si="70"/>
        <v/>
      </c>
      <c r="B501" s="66" t="str">
        <f t="shared" si="71"/>
        <v/>
      </c>
      <c r="C501" s="67" t="str">
        <f t="shared" si="72"/>
        <v/>
      </c>
      <c r="D501" s="68" t="str">
        <f t="shared" si="73"/>
        <v/>
      </c>
      <c r="E501" s="68" t="str">
        <f t="shared" si="74"/>
        <v/>
      </c>
      <c r="F501" s="68" t="str">
        <f t="shared" si="75"/>
        <v/>
      </c>
      <c r="G501" s="69"/>
      <c r="H501" s="68" t="str">
        <f t="shared" si="76"/>
        <v/>
      </c>
      <c r="I501" s="68" t="str">
        <f t="shared" si="77"/>
        <v/>
      </c>
      <c r="J501" s="70" t="str">
        <f t="shared" si="78"/>
        <v/>
      </c>
      <c r="K501" s="68" t="str">
        <f t="shared" si="79"/>
        <v/>
      </c>
      <c r="L501" s="68" t="str">
        <f>IF(A501="","",SUM($K$31:K501))</f>
        <v/>
      </c>
    </row>
    <row r="502" spans="1:12">
      <c r="A502" s="65" t="str">
        <f t="shared" si="70"/>
        <v/>
      </c>
      <c r="B502" s="66" t="str">
        <f t="shared" si="71"/>
        <v/>
      </c>
      <c r="C502" s="67" t="str">
        <f t="shared" si="72"/>
        <v/>
      </c>
      <c r="D502" s="68" t="str">
        <f t="shared" si="73"/>
        <v/>
      </c>
      <c r="E502" s="68" t="str">
        <f t="shared" si="74"/>
        <v/>
      </c>
      <c r="F502" s="68" t="str">
        <f t="shared" si="75"/>
        <v/>
      </c>
      <c r="G502" s="69"/>
      <c r="H502" s="68" t="str">
        <f t="shared" si="76"/>
        <v/>
      </c>
      <c r="I502" s="68" t="str">
        <f t="shared" si="77"/>
        <v/>
      </c>
      <c r="J502" s="70" t="str">
        <f t="shared" si="78"/>
        <v/>
      </c>
      <c r="K502" s="68" t="str">
        <f t="shared" si="79"/>
        <v/>
      </c>
      <c r="L502" s="68" t="str">
        <f>IF(A502="","",SUM($K$31:K502))</f>
        <v/>
      </c>
    </row>
    <row r="503" spans="1:12">
      <c r="A503" s="65" t="str">
        <f t="shared" si="70"/>
        <v/>
      </c>
      <c r="B503" s="66" t="str">
        <f t="shared" si="71"/>
        <v/>
      </c>
      <c r="C503" s="67" t="str">
        <f t="shared" si="72"/>
        <v/>
      </c>
      <c r="D503" s="68" t="str">
        <f t="shared" si="73"/>
        <v/>
      </c>
      <c r="E503" s="68" t="str">
        <f t="shared" si="74"/>
        <v/>
      </c>
      <c r="F503" s="68" t="str">
        <f t="shared" si="75"/>
        <v/>
      </c>
      <c r="G503" s="69"/>
      <c r="H503" s="68" t="str">
        <f t="shared" si="76"/>
        <v/>
      </c>
      <c r="I503" s="68" t="str">
        <f t="shared" si="77"/>
        <v/>
      </c>
      <c r="J503" s="70" t="str">
        <f t="shared" si="78"/>
        <v/>
      </c>
      <c r="K503" s="68" t="str">
        <f t="shared" si="79"/>
        <v/>
      </c>
      <c r="L503" s="68" t="str">
        <f>IF(A503="","",SUM($K$31:K503))</f>
        <v/>
      </c>
    </row>
    <row r="504" spans="1:12">
      <c r="A504" s="65" t="str">
        <f t="shared" si="70"/>
        <v/>
      </c>
      <c r="B504" s="66" t="str">
        <f t="shared" si="71"/>
        <v/>
      </c>
      <c r="C504" s="67" t="str">
        <f t="shared" si="72"/>
        <v/>
      </c>
      <c r="D504" s="68" t="str">
        <f t="shared" si="73"/>
        <v/>
      </c>
      <c r="E504" s="68" t="str">
        <f t="shared" si="74"/>
        <v/>
      </c>
      <c r="F504" s="68" t="str">
        <f t="shared" si="75"/>
        <v/>
      </c>
      <c r="G504" s="69"/>
      <c r="H504" s="68" t="str">
        <f t="shared" si="76"/>
        <v/>
      </c>
      <c r="I504" s="68" t="str">
        <f t="shared" si="77"/>
        <v/>
      </c>
      <c r="J504" s="70" t="str">
        <f t="shared" si="78"/>
        <v/>
      </c>
      <c r="K504" s="68" t="str">
        <f t="shared" si="79"/>
        <v/>
      </c>
      <c r="L504" s="68" t="str">
        <f>IF(A504="","",SUM($K$31:K504))</f>
        <v/>
      </c>
    </row>
    <row r="505" spans="1:12">
      <c r="A505" s="65" t="str">
        <f t="shared" si="70"/>
        <v/>
      </c>
      <c r="B505" s="66" t="str">
        <f t="shared" si="71"/>
        <v/>
      </c>
      <c r="C505" s="67" t="str">
        <f t="shared" si="72"/>
        <v/>
      </c>
      <c r="D505" s="68" t="str">
        <f t="shared" si="73"/>
        <v/>
      </c>
      <c r="E505" s="68" t="str">
        <f t="shared" si="74"/>
        <v/>
      </c>
      <c r="F505" s="68" t="str">
        <f t="shared" si="75"/>
        <v/>
      </c>
      <c r="G505" s="69"/>
      <c r="H505" s="68" t="str">
        <f t="shared" si="76"/>
        <v/>
      </c>
      <c r="I505" s="68" t="str">
        <f t="shared" si="77"/>
        <v/>
      </c>
      <c r="J505" s="70" t="str">
        <f t="shared" si="78"/>
        <v/>
      </c>
      <c r="K505" s="68" t="str">
        <f t="shared" si="79"/>
        <v/>
      </c>
      <c r="L505" s="68" t="str">
        <f>IF(A505="","",SUM($K$31:K505))</f>
        <v/>
      </c>
    </row>
    <row r="506" spans="1:12">
      <c r="A506" s="65" t="str">
        <f t="shared" si="70"/>
        <v/>
      </c>
      <c r="B506" s="66" t="str">
        <f t="shared" si="71"/>
        <v/>
      </c>
      <c r="C506" s="67" t="str">
        <f t="shared" si="72"/>
        <v/>
      </c>
      <c r="D506" s="68" t="str">
        <f t="shared" si="73"/>
        <v/>
      </c>
      <c r="E506" s="68" t="str">
        <f t="shared" si="74"/>
        <v/>
      </c>
      <c r="F506" s="68" t="str">
        <f t="shared" si="75"/>
        <v/>
      </c>
      <c r="G506" s="69"/>
      <c r="H506" s="68" t="str">
        <f t="shared" si="76"/>
        <v/>
      </c>
      <c r="I506" s="68" t="str">
        <f t="shared" si="77"/>
        <v/>
      </c>
      <c r="J506" s="70" t="str">
        <f t="shared" si="78"/>
        <v/>
      </c>
      <c r="K506" s="68" t="str">
        <f t="shared" si="79"/>
        <v/>
      </c>
      <c r="L506" s="68" t="str">
        <f>IF(A506="","",SUM($K$31:K506))</f>
        <v/>
      </c>
    </row>
    <row r="507" spans="1:12">
      <c r="A507" s="65" t="str">
        <f t="shared" si="70"/>
        <v/>
      </c>
      <c r="B507" s="66" t="str">
        <f t="shared" si="71"/>
        <v/>
      </c>
      <c r="C507" s="67" t="str">
        <f t="shared" si="72"/>
        <v/>
      </c>
      <c r="D507" s="68" t="str">
        <f t="shared" si="73"/>
        <v/>
      </c>
      <c r="E507" s="68" t="str">
        <f t="shared" si="74"/>
        <v/>
      </c>
      <c r="F507" s="68" t="str">
        <f t="shared" si="75"/>
        <v/>
      </c>
      <c r="G507" s="69"/>
      <c r="H507" s="68" t="str">
        <f t="shared" si="76"/>
        <v/>
      </c>
      <c r="I507" s="68" t="str">
        <f t="shared" si="77"/>
        <v/>
      </c>
      <c r="J507" s="70" t="str">
        <f t="shared" si="78"/>
        <v/>
      </c>
      <c r="K507" s="68" t="str">
        <f t="shared" si="79"/>
        <v/>
      </c>
      <c r="L507" s="68" t="str">
        <f>IF(A507="","",SUM($K$31:K507))</f>
        <v/>
      </c>
    </row>
    <row r="508" spans="1:12">
      <c r="A508" s="65" t="str">
        <f t="shared" si="70"/>
        <v/>
      </c>
      <c r="B508" s="66" t="str">
        <f t="shared" si="71"/>
        <v/>
      </c>
      <c r="C508" s="67" t="str">
        <f t="shared" si="72"/>
        <v/>
      </c>
      <c r="D508" s="68" t="str">
        <f t="shared" si="73"/>
        <v/>
      </c>
      <c r="E508" s="68" t="str">
        <f t="shared" si="74"/>
        <v/>
      </c>
      <c r="F508" s="68" t="str">
        <f t="shared" si="75"/>
        <v/>
      </c>
      <c r="G508" s="69"/>
      <c r="H508" s="68" t="str">
        <f t="shared" si="76"/>
        <v/>
      </c>
      <c r="I508" s="68" t="str">
        <f t="shared" si="77"/>
        <v/>
      </c>
      <c r="J508" s="70" t="str">
        <f t="shared" si="78"/>
        <v/>
      </c>
      <c r="K508" s="68" t="str">
        <f t="shared" si="79"/>
        <v/>
      </c>
      <c r="L508" s="68" t="str">
        <f>IF(A508="","",SUM($K$31:K508))</f>
        <v/>
      </c>
    </row>
    <row r="509" spans="1:12">
      <c r="A509" s="65" t="str">
        <f t="shared" si="70"/>
        <v/>
      </c>
      <c r="B509" s="66" t="str">
        <f t="shared" si="71"/>
        <v/>
      </c>
      <c r="C509" s="67" t="str">
        <f t="shared" si="72"/>
        <v/>
      </c>
      <c r="D509" s="68" t="str">
        <f t="shared" si="73"/>
        <v/>
      </c>
      <c r="E509" s="68" t="str">
        <f t="shared" si="74"/>
        <v/>
      </c>
      <c r="F509" s="68" t="str">
        <f t="shared" si="75"/>
        <v/>
      </c>
      <c r="G509" s="69"/>
      <c r="H509" s="68" t="str">
        <f t="shared" si="76"/>
        <v/>
      </c>
      <c r="I509" s="68" t="str">
        <f t="shared" si="77"/>
        <v/>
      </c>
      <c r="J509" s="70" t="str">
        <f t="shared" si="78"/>
        <v/>
      </c>
      <c r="K509" s="68" t="str">
        <f t="shared" si="79"/>
        <v/>
      </c>
      <c r="L509" s="68" t="str">
        <f>IF(A509="","",SUM($K$31:K509))</f>
        <v/>
      </c>
    </row>
    <row r="510" spans="1:12">
      <c r="A510" s="65" t="str">
        <f t="shared" si="70"/>
        <v/>
      </c>
      <c r="B510" s="66" t="str">
        <f t="shared" si="71"/>
        <v/>
      </c>
      <c r="C510" s="67" t="str">
        <f t="shared" si="72"/>
        <v/>
      </c>
      <c r="D510" s="68" t="str">
        <f t="shared" si="73"/>
        <v/>
      </c>
      <c r="E510" s="68" t="str">
        <f t="shared" si="74"/>
        <v/>
      </c>
      <c r="F510" s="68" t="str">
        <f t="shared" si="75"/>
        <v/>
      </c>
      <c r="G510" s="69"/>
      <c r="H510" s="68" t="str">
        <f t="shared" si="76"/>
        <v/>
      </c>
      <c r="I510" s="68" t="str">
        <f t="shared" si="77"/>
        <v/>
      </c>
      <c r="J510" s="70" t="str">
        <f t="shared" si="78"/>
        <v/>
      </c>
      <c r="K510" s="68" t="str">
        <f t="shared" si="79"/>
        <v/>
      </c>
      <c r="L510" s="68" t="str">
        <f>IF(A510="","",SUM($K$31:K510))</f>
        <v/>
      </c>
    </row>
    <row r="511" spans="1:12">
      <c r="A511" s="65" t="str">
        <f t="shared" si="70"/>
        <v/>
      </c>
      <c r="B511" s="66" t="str">
        <f t="shared" si="71"/>
        <v/>
      </c>
      <c r="C511" s="67" t="str">
        <f t="shared" si="72"/>
        <v/>
      </c>
      <c r="D511" s="68" t="str">
        <f t="shared" si="73"/>
        <v/>
      </c>
      <c r="E511" s="68" t="str">
        <f t="shared" si="74"/>
        <v/>
      </c>
      <c r="F511" s="68" t="str">
        <f t="shared" si="75"/>
        <v/>
      </c>
      <c r="G511" s="69"/>
      <c r="H511" s="68" t="str">
        <f t="shared" si="76"/>
        <v/>
      </c>
      <c r="I511" s="68" t="str">
        <f t="shared" si="77"/>
        <v/>
      </c>
      <c r="J511" s="70" t="str">
        <f t="shared" si="78"/>
        <v/>
      </c>
      <c r="K511" s="68" t="str">
        <f t="shared" si="79"/>
        <v/>
      </c>
      <c r="L511" s="68" t="str">
        <f>IF(A511="","",SUM($K$31:K511))</f>
        <v/>
      </c>
    </row>
    <row r="512" spans="1:12">
      <c r="A512" s="65" t="str">
        <f t="shared" si="70"/>
        <v/>
      </c>
      <c r="B512" s="66" t="str">
        <f t="shared" si="71"/>
        <v/>
      </c>
      <c r="C512" s="67" t="str">
        <f t="shared" si="72"/>
        <v/>
      </c>
      <c r="D512" s="68" t="str">
        <f t="shared" si="73"/>
        <v/>
      </c>
      <c r="E512" s="68" t="str">
        <f t="shared" si="74"/>
        <v/>
      </c>
      <c r="F512" s="68" t="str">
        <f t="shared" si="75"/>
        <v/>
      </c>
      <c r="G512" s="69"/>
      <c r="H512" s="68" t="str">
        <f t="shared" si="76"/>
        <v/>
      </c>
      <c r="I512" s="68" t="str">
        <f t="shared" si="77"/>
        <v/>
      </c>
      <c r="J512" s="70" t="str">
        <f t="shared" si="78"/>
        <v/>
      </c>
      <c r="K512" s="68" t="str">
        <f t="shared" si="79"/>
        <v/>
      </c>
      <c r="L512" s="68" t="str">
        <f>IF(A512="","",SUM($K$31:K512))</f>
        <v/>
      </c>
    </row>
    <row r="513" spans="1:12">
      <c r="A513" s="65" t="str">
        <f t="shared" si="70"/>
        <v/>
      </c>
      <c r="B513" s="66" t="str">
        <f t="shared" si="71"/>
        <v/>
      </c>
      <c r="C513" s="67" t="str">
        <f t="shared" si="72"/>
        <v/>
      </c>
      <c r="D513" s="68" t="str">
        <f t="shared" si="73"/>
        <v/>
      </c>
      <c r="E513" s="68" t="str">
        <f t="shared" si="74"/>
        <v/>
      </c>
      <c r="F513" s="68" t="str">
        <f t="shared" si="75"/>
        <v/>
      </c>
      <c r="G513" s="69"/>
      <c r="H513" s="68" t="str">
        <f t="shared" si="76"/>
        <v/>
      </c>
      <c r="I513" s="68" t="str">
        <f t="shared" si="77"/>
        <v/>
      </c>
      <c r="J513" s="70" t="str">
        <f t="shared" si="78"/>
        <v/>
      </c>
      <c r="K513" s="68" t="str">
        <f t="shared" si="79"/>
        <v/>
      </c>
      <c r="L513" s="68" t="str">
        <f>IF(A513="","",SUM($K$31:K513))</f>
        <v/>
      </c>
    </row>
    <row r="514" spans="1:12">
      <c r="A514" s="65" t="str">
        <f t="shared" si="70"/>
        <v/>
      </c>
      <c r="B514" s="66" t="str">
        <f t="shared" si="71"/>
        <v/>
      </c>
      <c r="C514" s="67" t="str">
        <f t="shared" si="72"/>
        <v/>
      </c>
      <c r="D514" s="68" t="str">
        <f t="shared" si="73"/>
        <v/>
      </c>
      <c r="E514" s="68" t="str">
        <f t="shared" si="74"/>
        <v/>
      </c>
      <c r="F514" s="68" t="str">
        <f t="shared" si="75"/>
        <v/>
      </c>
      <c r="G514" s="69"/>
      <c r="H514" s="68" t="str">
        <f t="shared" si="76"/>
        <v/>
      </c>
      <c r="I514" s="68" t="str">
        <f t="shared" si="77"/>
        <v/>
      </c>
      <c r="J514" s="70" t="str">
        <f t="shared" si="78"/>
        <v/>
      </c>
      <c r="K514" s="68" t="str">
        <f t="shared" si="79"/>
        <v/>
      </c>
      <c r="L514" s="68" t="str">
        <f>IF(A514="","",SUM($K$31:K514))</f>
        <v/>
      </c>
    </row>
    <row r="515" spans="1:12">
      <c r="A515" s="65" t="str">
        <f t="shared" si="70"/>
        <v/>
      </c>
      <c r="B515" s="66" t="str">
        <f t="shared" si="71"/>
        <v/>
      </c>
      <c r="C515" s="67" t="str">
        <f t="shared" si="72"/>
        <v/>
      </c>
      <c r="D515" s="68" t="str">
        <f t="shared" si="73"/>
        <v/>
      </c>
      <c r="E515" s="68" t="str">
        <f t="shared" si="74"/>
        <v/>
      </c>
      <c r="F515" s="68" t="str">
        <f t="shared" si="75"/>
        <v/>
      </c>
      <c r="G515" s="69"/>
      <c r="H515" s="68" t="str">
        <f t="shared" si="76"/>
        <v/>
      </c>
      <c r="I515" s="68" t="str">
        <f t="shared" si="77"/>
        <v/>
      </c>
      <c r="J515" s="70" t="str">
        <f t="shared" si="78"/>
        <v/>
      </c>
      <c r="K515" s="68" t="str">
        <f t="shared" si="79"/>
        <v/>
      </c>
      <c r="L515" s="68" t="str">
        <f>IF(A515="","",SUM($K$31:K515))</f>
        <v/>
      </c>
    </row>
    <row r="516" spans="1:12">
      <c r="A516" s="65" t="str">
        <f t="shared" si="70"/>
        <v/>
      </c>
      <c r="B516" s="66" t="str">
        <f t="shared" si="71"/>
        <v/>
      </c>
      <c r="C516" s="67" t="str">
        <f t="shared" si="72"/>
        <v/>
      </c>
      <c r="D516" s="68" t="str">
        <f t="shared" si="73"/>
        <v/>
      </c>
      <c r="E516" s="68" t="str">
        <f t="shared" si="74"/>
        <v/>
      </c>
      <c r="F516" s="68" t="str">
        <f t="shared" si="75"/>
        <v/>
      </c>
      <c r="G516" s="69"/>
      <c r="H516" s="68" t="str">
        <f t="shared" si="76"/>
        <v/>
      </c>
      <c r="I516" s="68" t="str">
        <f t="shared" si="77"/>
        <v/>
      </c>
      <c r="J516" s="70" t="str">
        <f t="shared" si="78"/>
        <v/>
      </c>
      <c r="K516" s="68" t="str">
        <f t="shared" si="79"/>
        <v/>
      </c>
      <c r="L516" s="68" t="str">
        <f>IF(A516="","",SUM($K$31:K516))</f>
        <v/>
      </c>
    </row>
    <row r="517" spans="1:12">
      <c r="A517" s="65" t="str">
        <f t="shared" si="70"/>
        <v/>
      </c>
      <c r="B517" s="66" t="str">
        <f t="shared" si="71"/>
        <v/>
      </c>
      <c r="C517" s="67" t="str">
        <f t="shared" si="72"/>
        <v/>
      </c>
      <c r="D517" s="68" t="str">
        <f t="shared" si="73"/>
        <v/>
      </c>
      <c r="E517" s="68" t="str">
        <f t="shared" si="74"/>
        <v/>
      </c>
      <c r="F517" s="68" t="str">
        <f t="shared" si="75"/>
        <v/>
      </c>
      <c r="G517" s="69"/>
      <c r="H517" s="68" t="str">
        <f t="shared" si="76"/>
        <v/>
      </c>
      <c r="I517" s="68" t="str">
        <f t="shared" si="77"/>
        <v/>
      </c>
      <c r="J517" s="70" t="str">
        <f t="shared" si="78"/>
        <v/>
      </c>
      <c r="K517" s="68" t="str">
        <f t="shared" si="79"/>
        <v/>
      </c>
      <c r="L517" s="68" t="str">
        <f>IF(A517="","",SUM($K$31:K517))</f>
        <v/>
      </c>
    </row>
    <row r="518" spans="1:12">
      <c r="A518" s="65" t="str">
        <f t="shared" si="70"/>
        <v/>
      </c>
      <c r="B518" s="66" t="str">
        <f t="shared" si="71"/>
        <v/>
      </c>
      <c r="C518" s="67" t="str">
        <f t="shared" si="72"/>
        <v/>
      </c>
      <c r="D518" s="68" t="str">
        <f t="shared" si="73"/>
        <v/>
      </c>
      <c r="E518" s="68" t="str">
        <f t="shared" si="74"/>
        <v/>
      </c>
      <c r="F518" s="68" t="str">
        <f t="shared" si="75"/>
        <v/>
      </c>
      <c r="G518" s="69"/>
      <c r="H518" s="68" t="str">
        <f t="shared" si="76"/>
        <v/>
      </c>
      <c r="I518" s="68" t="str">
        <f t="shared" si="77"/>
        <v/>
      </c>
      <c r="J518" s="70" t="str">
        <f t="shared" si="78"/>
        <v/>
      </c>
      <c r="K518" s="68" t="str">
        <f t="shared" si="79"/>
        <v/>
      </c>
      <c r="L518" s="68" t="str">
        <f>IF(A518="","",SUM($K$31:K518))</f>
        <v/>
      </c>
    </row>
    <row r="519" spans="1:12">
      <c r="A519" s="65" t="str">
        <f t="shared" si="70"/>
        <v/>
      </c>
      <c r="B519" s="66" t="str">
        <f t="shared" si="71"/>
        <v/>
      </c>
      <c r="C519" s="67" t="str">
        <f t="shared" si="72"/>
        <v/>
      </c>
      <c r="D519" s="68" t="str">
        <f t="shared" si="73"/>
        <v/>
      </c>
      <c r="E519" s="68" t="str">
        <f t="shared" si="74"/>
        <v/>
      </c>
      <c r="F519" s="68" t="str">
        <f t="shared" si="75"/>
        <v/>
      </c>
      <c r="G519" s="69"/>
      <c r="H519" s="68" t="str">
        <f t="shared" si="76"/>
        <v/>
      </c>
      <c r="I519" s="68" t="str">
        <f t="shared" si="77"/>
        <v/>
      </c>
      <c r="J519" s="70" t="str">
        <f t="shared" si="78"/>
        <v/>
      </c>
      <c r="K519" s="68" t="str">
        <f t="shared" si="79"/>
        <v/>
      </c>
      <c r="L519" s="68" t="str">
        <f>IF(A519="","",SUM($K$31:K519))</f>
        <v/>
      </c>
    </row>
    <row r="520" spans="1:12">
      <c r="A520" s="65" t="str">
        <f t="shared" si="70"/>
        <v/>
      </c>
      <c r="B520" s="66" t="str">
        <f t="shared" si="71"/>
        <v/>
      </c>
      <c r="C520" s="67" t="str">
        <f t="shared" si="72"/>
        <v/>
      </c>
      <c r="D520" s="68" t="str">
        <f t="shared" si="73"/>
        <v/>
      </c>
      <c r="E520" s="68" t="str">
        <f t="shared" si="74"/>
        <v/>
      </c>
      <c r="F520" s="68" t="str">
        <f t="shared" si="75"/>
        <v/>
      </c>
      <c r="G520" s="69"/>
      <c r="H520" s="68" t="str">
        <f t="shared" si="76"/>
        <v/>
      </c>
      <c r="I520" s="68" t="str">
        <f t="shared" si="77"/>
        <v/>
      </c>
      <c r="J520" s="70" t="str">
        <f t="shared" si="78"/>
        <v/>
      </c>
      <c r="K520" s="68" t="str">
        <f t="shared" si="79"/>
        <v/>
      </c>
      <c r="L520" s="68" t="str">
        <f>IF(A520="","",SUM($K$31:K520))</f>
        <v/>
      </c>
    </row>
    <row r="521" spans="1:12">
      <c r="A521" s="65" t="str">
        <f t="shared" si="70"/>
        <v/>
      </c>
      <c r="B521" s="66" t="str">
        <f t="shared" si="71"/>
        <v/>
      </c>
      <c r="C521" s="67" t="str">
        <f t="shared" si="72"/>
        <v/>
      </c>
      <c r="D521" s="68" t="str">
        <f t="shared" si="73"/>
        <v/>
      </c>
      <c r="E521" s="68" t="str">
        <f t="shared" si="74"/>
        <v/>
      </c>
      <c r="F521" s="68" t="str">
        <f t="shared" si="75"/>
        <v/>
      </c>
      <c r="G521" s="69"/>
      <c r="H521" s="68" t="str">
        <f t="shared" si="76"/>
        <v/>
      </c>
      <c r="I521" s="68" t="str">
        <f t="shared" si="77"/>
        <v/>
      </c>
      <c r="J521" s="70" t="str">
        <f t="shared" si="78"/>
        <v/>
      </c>
      <c r="K521" s="68" t="str">
        <f t="shared" si="79"/>
        <v/>
      </c>
      <c r="L521" s="68" t="str">
        <f>IF(A521="","",SUM($K$31:K521))</f>
        <v/>
      </c>
    </row>
    <row r="522" spans="1:12">
      <c r="A522" s="65" t="str">
        <f t="shared" si="70"/>
        <v/>
      </c>
      <c r="B522" s="66" t="str">
        <f t="shared" si="71"/>
        <v/>
      </c>
      <c r="C522" s="67" t="str">
        <f t="shared" si="72"/>
        <v/>
      </c>
      <c r="D522" s="68" t="str">
        <f t="shared" si="73"/>
        <v/>
      </c>
      <c r="E522" s="68" t="str">
        <f t="shared" si="74"/>
        <v/>
      </c>
      <c r="F522" s="68" t="str">
        <f t="shared" si="75"/>
        <v/>
      </c>
      <c r="G522" s="69"/>
      <c r="H522" s="68" t="str">
        <f t="shared" si="76"/>
        <v/>
      </c>
      <c r="I522" s="68" t="str">
        <f t="shared" si="77"/>
        <v/>
      </c>
      <c r="J522" s="70" t="str">
        <f t="shared" si="78"/>
        <v/>
      </c>
      <c r="K522" s="68" t="str">
        <f t="shared" si="79"/>
        <v/>
      </c>
      <c r="L522" s="68" t="str">
        <f>IF(A522="","",SUM($K$31:K522))</f>
        <v/>
      </c>
    </row>
    <row r="523" spans="1:12">
      <c r="A523" s="65" t="str">
        <f t="shared" si="70"/>
        <v/>
      </c>
      <c r="B523" s="66" t="str">
        <f t="shared" si="71"/>
        <v/>
      </c>
      <c r="C523" s="67" t="str">
        <f t="shared" si="72"/>
        <v/>
      </c>
      <c r="D523" s="68" t="str">
        <f t="shared" si="73"/>
        <v/>
      </c>
      <c r="E523" s="68" t="str">
        <f t="shared" si="74"/>
        <v/>
      </c>
      <c r="F523" s="68" t="str">
        <f t="shared" si="75"/>
        <v/>
      </c>
      <c r="G523" s="69"/>
      <c r="H523" s="68" t="str">
        <f t="shared" si="76"/>
        <v/>
      </c>
      <c r="I523" s="68" t="str">
        <f t="shared" si="77"/>
        <v/>
      </c>
      <c r="J523" s="70" t="str">
        <f t="shared" si="78"/>
        <v/>
      </c>
      <c r="K523" s="68" t="str">
        <f t="shared" si="79"/>
        <v/>
      </c>
      <c r="L523" s="68" t="str">
        <f>IF(A523="","",SUM($K$31:K523))</f>
        <v/>
      </c>
    </row>
    <row r="524" spans="1:12">
      <c r="A524" s="65" t="str">
        <f t="shared" si="70"/>
        <v/>
      </c>
      <c r="B524" s="66" t="str">
        <f t="shared" si="71"/>
        <v/>
      </c>
      <c r="C524" s="67" t="str">
        <f t="shared" si="72"/>
        <v/>
      </c>
      <c r="D524" s="68" t="str">
        <f t="shared" si="73"/>
        <v/>
      </c>
      <c r="E524" s="68" t="str">
        <f t="shared" si="74"/>
        <v/>
      </c>
      <c r="F524" s="68" t="str">
        <f t="shared" si="75"/>
        <v/>
      </c>
      <c r="G524" s="69"/>
      <c r="H524" s="68" t="str">
        <f t="shared" si="76"/>
        <v/>
      </c>
      <c r="I524" s="68" t="str">
        <f t="shared" si="77"/>
        <v/>
      </c>
      <c r="J524" s="70" t="str">
        <f t="shared" si="78"/>
        <v/>
      </c>
      <c r="K524" s="68" t="str">
        <f t="shared" si="79"/>
        <v/>
      </c>
      <c r="L524" s="68" t="str">
        <f>IF(A524="","",SUM($K$31:K524))</f>
        <v/>
      </c>
    </row>
    <row r="525" spans="1:12">
      <c r="A525" s="65" t="str">
        <f t="shared" si="70"/>
        <v/>
      </c>
      <c r="B525" s="66" t="str">
        <f t="shared" si="71"/>
        <v/>
      </c>
      <c r="C525" s="67" t="str">
        <f t="shared" si="72"/>
        <v/>
      </c>
      <c r="D525" s="68" t="str">
        <f t="shared" si="73"/>
        <v/>
      </c>
      <c r="E525" s="68" t="str">
        <f t="shared" si="74"/>
        <v/>
      </c>
      <c r="F525" s="68" t="str">
        <f t="shared" si="75"/>
        <v/>
      </c>
      <c r="G525" s="69"/>
      <c r="H525" s="68" t="str">
        <f t="shared" si="76"/>
        <v/>
      </c>
      <c r="I525" s="68" t="str">
        <f t="shared" si="77"/>
        <v/>
      </c>
      <c r="J525" s="70" t="str">
        <f t="shared" si="78"/>
        <v/>
      </c>
      <c r="K525" s="68" t="str">
        <f t="shared" si="79"/>
        <v/>
      </c>
      <c r="L525" s="68" t="str">
        <f>IF(A525="","",SUM($K$31:K525))</f>
        <v/>
      </c>
    </row>
    <row r="526" spans="1:12">
      <c r="A526" s="65" t="str">
        <f t="shared" si="70"/>
        <v/>
      </c>
      <c r="B526" s="66" t="str">
        <f t="shared" si="71"/>
        <v/>
      </c>
      <c r="C526" s="67" t="str">
        <f t="shared" si="72"/>
        <v/>
      </c>
      <c r="D526" s="68" t="str">
        <f t="shared" si="73"/>
        <v/>
      </c>
      <c r="E526" s="68" t="str">
        <f t="shared" si="74"/>
        <v/>
      </c>
      <c r="F526" s="68" t="str">
        <f t="shared" si="75"/>
        <v/>
      </c>
      <c r="G526" s="69"/>
      <c r="H526" s="68" t="str">
        <f t="shared" si="76"/>
        <v/>
      </c>
      <c r="I526" s="68" t="str">
        <f t="shared" si="77"/>
        <v/>
      </c>
      <c r="J526" s="70" t="str">
        <f t="shared" si="78"/>
        <v/>
      </c>
      <c r="K526" s="68" t="str">
        <f t="shared" si="79"/>
        <v/>
      </c>
      <c r="L526" s="68" t="str">
        <f>IF(A526="","",SUM($K$31:K526))</f>
        <v/>
      </c>
    </row>
    <row r="527" spans="1:12">
      <c r="A527" s="65" t="str">
        <f t="shared" si="70"/>
        <v/>
      </c>
      <c r="B527" s="66" t="str">
        <f t="shared" si="71"/>
        <v/>
      </c>
      <c r="C527" s="67" t="str">
        <f t="shared" si="72"/>
        <v/>
      </c>
      <c r="D527" s="68" t="str">
        <f t="shared" si="73"/>
        <v/>
      </c>
      <c r="E527" s="68" t="str">
        <f t="shared" si="74"/>
        <v/>
      </c>
      <c r="F527" s="68" t="str">
        <f t="shared" si="75"/>
        <v/>
      </c>
      <c r="G527" s="69"/>
      <c r="H527" s="68" t="str">
        <f t="shared" si="76"/>
        <v/>
      </c>
      <c r="I527" s="68" t="str">
        <f t="shared" si="77"/>
        <v/>
      </c>
      <c r="J527" s="70" t="str">
        <f t="shared" si="78"/>
        <v/>
      </c>
      <c r="K527" s="68" t="str">
        <f t="shared" si="79"/>
        <v/>
      </c>
      <c r="L527" s="68" t="str">
        <f>IF(A527="","",SUM($K$31:K527))</f>
        <v/>
      </c>
    </row>
    <row r="528" spans="1:12">
      <c r="A528" s="65" t="str">
        <f t="shared" si="70"/>
        <v/>
      </c>
      <c r="B528" s="66" t="str">
        <f t="shared" si="71"/>
        <v/>
      </c>
      <c r="C528" s="67" t="str">
        <f t="shared" si="72"/>
        <v/>
      </c>
      <c r="D528" s="68" t="str">
        <f t="shared" si="73"/>
        <v/>
      </c>
      <c r="E528" s="68" t="str">
        <f t="shared" si="74"/>
        <v/>
      </c>
      <c r="F528" s="68" t="str">
        <f t="shared" si="75"/>
        <v/>
      </c>
      <c r="G528" s="69"/>
      <c r="H528" s="68" t="str">
        <f t="shared" si="76"/>
        <v/>
      </c>
      <c r="I528" s="68" t="str">
        <f t="shared" si="77"/>
        <v/>
      </c>
      <c r="J528" s="70" t="str">
        <f t="shared" si="78"/>
        <v/>
      </c>
      <c r="K528" s="68" t="str">
        <f t="shared" si="79"/>
        <v/>
      </c>
      <c r="L528" s="68" t="str">
        <f>IF(A528="","",SUM($K$31:K528))</f>
        <v/>
      </c>
    </row>
    <row r="529" spans="1:12">
      <c r="A529" s="65" t="str">
        <f t="shared" si="70"/>
        <v/>
      </c>
      <c r="B529" s="66" t="str">
        <f t="shared" si="71"/>
        <v/>
      </c>
      <c r="C529" s="67" t="str">
        <f t="shared" si="72"/>
        <v/>
      </c>
      <c r="D529" s="68" t="str">
        <f t="shared" si="73"/>
        <v/>
      </c>
      <c r="E529" s="68" t="str">
        <f t="shared" si="74"/>
        <v/>
      </c>
      <c r="F529" s="68" t="str">
        <f t="shared" si="75"/>
        <v/>
      </c>
      <c r="G529" s="69"/>
      <c r="H529" s="68" t="str">
        <f t="shared" si="76"/>
        <v/>
      </c>
      <c r="I529" s="68" t="str">
        <f t="shared" si="77"/>
        <v/>
      </c>
      <c r="J529" s="70" t="str">
        <f t="shared" si="78"/>
        <v/>
      </c>
      <c r="K529" s="68" t="str">
        <f t="shared" si="79"/>
        <v/>
      </c>
      <c r="L529" s="68" t="str">
        <f>IF(A529="","",SUM($K$31:K529))</f>
        <v/>
      </c>
    </row>
    <row r="530" spans="1:12">
      <c r="A530" s="65" t="str">
        <f t="shared" si="70"/>
        <v/>
      </c>
      <c r="B530" s="66" t="str">
        <f t="shared" si="71"/>
        <v/>
      </c>
      <c r="C530" s="67" t="str">
        <f t="shared" si="72"/>
        <v/>
      </c>
      <c r="D530" s="68" t="str">
        <f t="shared" si="73"/>
        <v/>
      </c>
      <c r="E530" s="68" t="str">
        <f t="shared" si="74"/>
        <v/>
      </c>
      <c r="F530" s="68" t="str">
        <f t="shared" si="75"/>
        <v/>
      </c>
      <c r="G530" s="69"/>
      <c r="H530" s="68" t="str">
        <f t="shared" si="76"/>
        <v/>
      </c>
      <c r="I530" s="68" t="str">
        <f t="shared" si="77"/>
        <v/>
      </c>
      <c r="J530" s="70" t="str">
        <f t="shared" si="78"/>
        <v/>
      </c>
      <c r="K530" s="68" t="str">
        <f t="shared" si="79"/>
        <v/>
      </c>
      <c r="L530" s="68" t="str">
        <f>IF(A530="","",SUM($K$31:K530))</f>
        <v/>
      </c>
    </row>
    <row r="531" spans="1:12">
      <c r="A531" s="65" t="str">
        <f t="shared" si="70"/>
        <v/>
      </c>
      <c r="B531" s="66" t="str">
        <f t="shared" si="71"/>
        <v/>
      </c>
      <c r="C531" s="67" t="str">
        <f t="shared" si="72"/>
        <v/>
      </c>
      <c r="D531" s="68" t="str">
        <f t="shared" si="73"/>
        <v/>
      </c>
      <c r="E531" s="68" t="str">
        <f t="shared" si="74"/>
        <v/>
      </c>
      <c r="F531" s="68" t="str">
        <f t="shared" si="75"/>
        <v/>
      </c>
      <c r="G531" s="69"/>
      <c r="H531" s="68" t="str">
        <f t="shared" si="76"/>
        <v/>
      </c>
      <c r="I531" s="68" t="str">
        <f t="shared" si="77"/>
        <v/>
      </c>
      <c r="J531" s="70" t="str">
        <f t="shared" si="78"/>
        <v/>
      </c>
      <c r="K531" s="68" t="str">
        <f t="shared" si="79"/>
        <v/>
      </c>
      <c r="L531" s="68" t="str">
        <f>IF(A531="","",SUM($K$31:K531))</f>
        <v/>
      </c>
    </row>
    <row r="532" spans="1:12">
      <c r="A532" s="65" t="str">
        <f t="shared" si="70"/>
        <v/>
      </c>
      <c r="B532" s="66" t="str">
        <f t="shared" si="71"/>
        <v/>
      </c>
      <c r="C532" s="67" t="str">
        <f t="shared" si="72"/>
        <v/>
      </c>
      <c r="D532" s="68" t="str">
        <f t="shared" si="73"/>
        <v/>
      </c>
      <c r="E532" s="68" t="str">
        <f t="shared" si="74"/>
        <v/>
      </c>
      <c r="F532" s="68" t="str">
        <f t="shared" si="75"/>
        <v/>
      </c>
      <c r="G532" s="69"/>
      <c r="H532" s="68" t="str">
        <f t="shared" si="76"/>
        <v/>
      </c>
      <c r="I532" s="68" t="str">
        <f t="shared" si="77"/>
        <v/>
      </c>
      <c r="J532" s="70" t="str">
        <f t="shared" si="78"/>
        <v/>
      </c>
      <c r="K532" s="68" t="str">
        <f t="shared" si="79"/>
        <v/>
      </c>
      <c r="L532" s="68" t="str">
        <f>IF(A532="","",SUM($K$31:K532))</f>
        <v/>
      </c>
    </row>
    <row r="533" spans="1:12">
      <c r="A533" s="65" t="str">
        <f t="shared" si="70"/>
        <v/>
      </c>
      <c r="B533" s="66" t="str">
        <f t="shared" si="71"/>
        <v/>
      </c>
      <c r="C533" s="67" t="str">
        <f t="shared" si="72"/>
        <v/>
      </c>
      <c r="D533" s="68" t="str">
        <f t="shared" si="73"/>
        <v/>
      </c>
      <c r="E533" s="68" t="str">
        <f t="shared" si="74"/>
        <v/>
      </c>
      <c r="F533" s="68" t="str">
        <f t="shared" si="75"/>
        <v/>
      </c>
      <c r="G533" s="69"/>
      <c r="H533" s="68" t="str">
        <f t="shared" si="76"/>
        <v/>
      </c>
      <c r="I533" s="68" t="str">
        <f t="shared" si="77"/>
        <v/>
      </c>
      <c r="J533" s="70" t="str">
        <f t="shared" si="78"/>
        <v/>
      </c>
      <c r="K533" s="68" t="str">
        <f t="shared" si="79"/>
        <v/>
      </c>
      <c r="L533" s="68" t="str">
        <f>IF(A533="","",SUM($K$31:K533))</f>
        <v/>
      </c>
    </row>
    <row r="534" spans="1:12">
      <c r="A534" s="65" t="str">
        <f t="shared" si="70"/>
        <v/>
      </c>
      <c r="B534" s="66" t="str">
        <f t="shared" si="71"/>
        <v/>
      </c>
      <c r="C534" s="67" t="str">
        <f t="shared" si="72"/>
        <v/>
      </c>
      <c r="D534" s="68" t="str">
        <f t="shared" si="73"/>
        <v/>
      </c>
      <c r="E534" s="68" t="str">
        <f t="shared" si="74"/>
        <v/>
      </c>
      <c r="F534" s="68" t="str">
        <f t="shared" si="75"/>
        <v/>
      </c>
      <c r="G534" s="69"/>
      <c r="H534" s="68" t="str">
        <f t="shared" si="76"/>
        <v/>
      </c>
      <c r="I534" s="68" t="str">
        <f t="shared" si="77"/>
        <v/>
      </c>
      <c r="J534" s="70" t="str">
        <f t="shared" si="78"/>
        <v/>
      </c>
      <c r="K534" s="68" t="str">
        <f t="shared" si="79"/>
        <v/>
      </c>
      <c r="L534" s="68" t="str">
        <f>IF(A534="","",SUM($K$31:K534))</f>
        <v/>
      </c>
    </row>
    <row r="535" spans="1:12">
      <c r="A535" s="65" t="str">
        <f t="shared" si="70"/>
        <v/>
      </c>
      <c r="B535" s="66" t="str">
        <f t="shared" si="71"/>
        <v/>
      </c>
      <c r="C535" s="67" t="str">
        <f t="shared" si="72"/>
        <v/>
      </c>
      <c r="D535" s="68" t="str">
        <f t="shared" si="73"/>
        <v/>
      </c>
      <c r="E535" s="68" t="str">
        <f t="shared" si="74"/>
        <v/>
      </c>
      <c r="F535" s="68" t="str">
        <f t="shared" si="75"/>
        <v/>
      </c>
      <c r="G535" s="69"/>
      <c r="H535" s="68" t="str">
        <f t="shared" si="76"/>
        <v/>
      </c>
      <c r="I535" s="68" t="str">
        <f t="shared" si="77"/>
        <v/>
      </c>
      <c r="J535" s="70" t="str">
        <f t="shared" si="78"/>
        <v/>
      </c>
      <c r="K535" s="68" t="str">
        <f t="shared" si="79"/>
        <v/>
      </c>
      <c r="L535" s="68" t="str">
        <f>IF(A535="","",SUM($K$31:K535))</f>
        <v/>
      </c>
    </row>
    <row r="536" spans="1:12">
      <c r="A536" s="65" t="str">
        <f t="shared" si="70"/>
        <v/>
      </c>
      <c r="B536" s="66" t="str">
        <f t="shared" si="71"/>
        <v/>
      </c>
      <c r="C536" s="67" t="str">
        <f t="shared" si="72"/>
        <v/>
      </c>
      <c r="D536" s="68" t="str">
        <f t="shared" si="73"/>
        <v/>
      </c>
      <c r="E536" s="68" t="str">
        <f t="shared" si="74"/>
        <v/>
      </c>
      <c r="F536" s="68" t="str">
        <f t="shared" si="75"/>
        <v/>
      </c>
      <c r="G536" s="69"/>
      <c r="H536" s="68" t="str">
        <f t="shared" si="76"/>
        <v/>
      </c>
      <c r="I536" s="68" t="str">
        <f t="shared" si="77"/>
        <v/>
      </c>
      <c r="J536" s="70" t="str">
        <f t="shared" si="78"/>
        <v/>
      </c>
      <c r="K536" s="68" t="str">
        <f t="shared" si="79"/>
        <v/>
      </c>
      <c r="L536" s="68" t="str">
        <f>IF(A536="","",SUM($K$31:K536))</f>
        <v/>
      </c>
    </row>
    <row r="537" spans="1:12">
      <c r="A537" s="65" t="str">
        <f t="shared" si="70"/>
        <v/>
      </c>
      <c r="B537" s="66" t="str">
        <f t="shared" si="71"/>
        <v/>
      </c>
      <c r="C537" s="67" t="str">
        <f t="shared" si="72"/>
        <v/>
      </c>
      <c r="D537" s="68" t="str">
        <f t="shared" si="73"/>
        <v/>
      </c>
      <c r="E537" s="68" t="str">
        <f t="shared" si="74"/>
        <v/>
      </c>
      <c r="F537" s="68" t="str">
        <f t="shared" si="75"/>
        <v/>
      </c>
      <c r="G537" s="69"/>
      <c r="H537" s="68" t="str">
        <f t="shared" si="76"/>
        <v/>
      </c>
      <c r="I537" s="68" t="str">
        <f t="shared" si="77"/>
        <v/>
      </c>
      <c r="J537" s="70" t="str">
        <f t="shared" si="78"/>
        <v/>
      </c>
      <c r="K537" s="68" t="str">
        <f t="shared" si="79"/>
        <v/>
      </c>
      <c r="L537" s="68" t="str">
        <f>IF(A537="","",SUM($K$31:K537))</f>
        <v/>
      </c>
    </row>
    <row r="538" spans="1:12">
      <c r="A538" s="65" t="str">
        <f t="shared" si="70"/>
        <v/>
      </c>
      <c r="B538" s="66" t="str">
        <f t="shared" si="71"/>
        <v/>
      </c>
      <c r="C538" s="67" t="str">
        <f t="shared" si="72"/>
        <v/>
      </c>
      <c r="D538" s="68" t="str">
        <f t="shared" si="73"/>
        <v/>
      </c>
      <c r="E538" s="68" t="str">
        <f t="shared" si="74"/>
        <v/>
      </c>
      <c r="F538" s="68" t="str">
        <f t="shared" si="75"/>
        <v/>
      </c>
      <c r="G538" s="69"/>
      <c r="H538" s="68" t="str">
        <f t="shared" si="76"/>
        <v/>
      </c>
      <c r="I538" s="68" t="str">
        <f t="shared" si="77"/>
        <v/>
      </c>
      <c r="J538" s="70" t="str">
        <f t="shared" si="78"/>
        <v/>
      </c>
      <c r="K538" s="68" t="str">
        <f t="shared" si="79"/>
        <v/>
      </c>
      <c r="L538" s="68" t="str">
        <f>IF(A538="","",SUM($K$31:K538))</f>
        <v/>
      </c>
    </row>
    <row r="539" spans="1:12">
      <c r="A539" s="65" t="str">
        <f t="shared" si="70"/>
        <v/>
      </c>
      <c r="B539" s="66" t="str">
        <f t="shared" si="71"/>
        <v/>
      </c>
      <c r="C539" s="67" t="str">
        <f t="shared" si="72"/>
        <v/>
      </c>
      <c r="D539" s="68" t="str">
        <f t="shared" si="73"/>
        <v/>
      </c>
      <c r="E539" s="68" t="str">
        <f t="shared" si="74"/>
        <v/>
      </c>
      <c r="F539" s="68" t="str">
        <f t="shared" si="75"/>
        <v/>
      </c>
      <c r="G539" s="69"/>
      <c r="H539" s="68" t="str">
        <f t="shared" si="76"/>
        <v/>
      </c>
      <c r="I539" s="68" t="str">
        <f t="shared" si="77"/>
        <v/>
      </c>
      <c r="J539" s="70" t="str">
        <f t="shared" si="78"/>
        <v/>
      </c>
      <c r="K539" s="68" t="str">
        <f t="shared" si="79"/>
        <v/>
      </c>
      <c r="L539" s="68" t="str">
        <f>IF(A539="","",SUM($K$31:K539))</f>
        <v/>
      </c>
    </row>
    <row r="540" spans="1:12">
      <c r="A540" s="65" t="str">
        <f t="shared" si="70"/>
        <v/>
      </c>
      <c r="B540" s="66" t="str">
        <f t="shared" si="71"/>
        <v/>
      </c>
      <c r="C540" s="67" t="str">
        <f t="shared" si="72"/>
        <v/>
      </c>
      <c r="D540" s="68" t="str">
        <f t="shared" si="73"/>
        <v/>
      </c>
      <c r="E540" s="68" t="str">
        <f t="shared" si="74"/>
        <v/>
      </c>
      <c r="F540" s="68" t="str">
        <f t="shared" si="75"/>
        <v/>
      </c>
      <c r="G540" s="69"/>
      <c r="H540" s="68" t="str">
        <f t="shared" si="76"/>
        <v/>
      </c>
      <c r="I540" s="68" t="str">
        <f t="shared" si="77"/>
        <v/>
      </c>
      <c r="J540" s="70" t="str">
        <f t="shared" si="78"/>
        <v/>
      </c>
      <c r="K540" s="68" t="str">
        <f t="shared" si="79"/>
        <v/>
      </c>
      <c r="L540" s="68" t="str">
        <f>IF(A540="","",SUM($K$31:K540))</f>
        <v/>
      </c>
    </row>
    <row r="541" spans="1:12">
      <c r="A541" s="65" t="str">
        <f t="shared" si="70"/>
        <v/>
      </c>
      <c r="B541" s="66" t="str">
        <f t="shared" si="71"/>
        <v/>
      </c>
      <c r="C541" s="67" t="str">
        <f t="shared" si="72"/>
        <v/>
      </c>
      <c r="D541" s="68" t="str">
        <f t="shared" si="73"/>
        <v/>
      </c>
      <c r="E541" s="68" t="str">
        <f t="shared" si="74"/>
        <v/>
      </c>
      <c r="F541" s="68" t="str">
        <f t="shared" si="75"/>
        <v/>
      </c>
      <c r="G541" s="69"/>
      <c r="H541" s="68" t="str">
        <f t="shared" si="76"/>
        <v/>
      </c>
      <c r="I541" s="68" t="str">
        <f t="shared" si="77"/>
        <v/>
      </c>
      <c r="J541" s="70" t="str">
        <f t="shared" si="78"/>
        <v/>
      </c>
      <c r="K541" s="68" t="str">
        <f t="shared" si="79"/>
        <v/>
      </c>
      <c r="L541" s="68" t="str">
        <f>IF(A541="","",SUM($K$31:K541))</f>
        <v/>
      </c>
    </row>
    <row r="542" spans="1:12">
      <c r="A542" s="65" t="str">
        <f t="shared" si="70"/>
        <v/>
      </c>
      <c r="B542" s="66" t="str">
        <f t="shared" si="71"/>
        <v/>
      </c>
      <c r="C542" s="67" t="str">
        <f t="shared" si="72"/>
        <v/>
      </c>
      <c r="D542" s="68" t="str">
        <f t="shared" si="73"/>
        <v/>
      </c>
      <c r="E542" s="68" t="str">
        <f t="shared" si="74"/>
        <v/>
      </c>
      <c r="F542" s="68" t="str">
        <f t="shared" si="75"/>
        <v/>
      </c>
      <c r="G542" s="69"/>
      <c r="H542" s="68" t="str">
        <f t="shared" si="76"/>
        <v/>
      </c>
      <c r="I542" s="68" t="str">
        <f t="shared" si="77"/>
        <v/>
      </c>
      <c r="J542" s="70" t="str">
        <f t="shared" si="78"/>
        <v/>
      </c>
      <c r="K542" s="68" t="str">
        <f t="shared" si="79"/>
        <v/>
      </c>
      <c r="L542" s="68" t="str">
        <f>IF(A542="","",SUM($K$31:K542))</f>
        <v/>
      </c>
    </row>
    <row r="543" spans="1:12">
      <c r="A543" s="65" t="str">
        <f t="shared" ref="A543:A606" si="80">IF(I542="","",IF(OR(A542&gt;=nper,ROUND(I542,2)&lt;=0),"",A542+1))</f>
        <v/>
      </c>
      <c r="B543" s="66" t="str">
        <f t="shared" ref="B543:B606" si="81">IF(A543="","",IF(OR(periods_per_year=26,periods_per_year=52),IF(periods_per_year=26,IF(A543=1,fpdate,B542+14),IF(periods_per_year=52,IF(A543=1,fpdate,B542+7),"n/a")),IF(periods_per_year=24,DATE(YEAR(fpdate),MONTH(fpdate)+(A543-1)/2+IF(AND(DAY(fpdate)&gt;=15,MOD(A543,2)=0),1,0),IF(MOD(A543,2)=0,IF(DAY(fpdate)&gt;=15,DAY(fpdate)-14,DAY(fpdate)+14),DAY(fpdate))),IF(DAY(DATE(YEAR(fpdate),MONTH(fpdate)+A543-1,DAY(fpdate)))&lt;&gt;DAY(fpdate),DATE(YEAR(fpdate),MONTH(fpdate)+A543,0),DATE(YEAR(fpdate),MONTH(fpdate)+A543-1,DAY(fpdate))))))</f>
        <v/>
      </c>
      <c r="C543" s="67" t="str">
        <f t="shared" ref="C543:C606" si="82">IF(A543="","",IF(variable,IF(A543&lt;$L$6*periods_per_year,start_rate,IF($L$10&gt;=0,MIN($L$7,start_rate+$L$10*ROUNDUP((A543-$L$6*periods_per_year)/$L$9,0)),MAX($L$8,start_rate+$L$10*ROUNDUP((A543-$L$6*periods_per_year)/$L$9,0)))),start_rate))</f>
        <v/>
      </c>
      <c r="D543" s="68" t="str">
        <f t="shared" ref="D543:D606" si="83">IF(A543="","",ROUND((((1+C543/CP)^(CP/periods_per_year))-1)*I542,2))</f>
        <v/>
      </c>
      <c r="E543" s="68" t="str">
        <f t="shared" ref="E543:E606" si="84">IF(A543="","",IF(A543=nper,I542+D543,MIN(I542+D543,IF(C543=C542,E542,IF($D$10="Acc Bi-Weekly",ROUND((-PMT(((1+C543/CP)^(CP/12))-1,(nper-A543+1)*12/26,I542))/2,2),IF($D$10="Acc Weekly",ROUND((-PMT(((1+C543/CP)^(CP/12))-1,(nper-A543+1)*12/52,I542))/4,2),ROUND(-PMT(((1+C543/CP)^(CP/periods_per_year))-1,nper-A543+1,I542),2)))))))</f>
        <v/>
      </c>
      <c r="F543" s="68" t="str">
        <f t="shared" ref="F543:F606" si="85">IF(A543="","",IF(I542&lt;=E543,0,IF(IF(MOD(A543,int)=0,$D$14,0)+E543&gt;=I542+D543,I542+D543-E543,IF(MOD(A543,int)=0,$D$14,0)+IF(IF(MOD(A543,int)=0,$D$14,0)+IF(MOD(A543-$D$17,periods_per_year)=0,$D$16,0)+E543&lt;I542+D543,IF(MOD(A543-$D$17,periods_per_year)=0,$D$16,0),I542+D543-IF(MOD(A543,int)=0,$D$14,0)-E543))))</f>
        <v/>
      </c>
      <c r="G543" s="69"/>
      <c r="H543" s="68" t="str">
        <f t="shared" ref="H543:H606" si="86">IF(A543="","",E543-D543+G543+IF(F543="",0,F543))</f>
        <v/>
      </c>
      <c r="I543" s="68" t="str">
        <f t="shared" ref="I543:I606" si="87">IF(A543="","",I542-H543)</f>
        <v/>
      </c>
      <c r="J543" s="70" t="str">
        <f t="shared" ref="J543:J606" si="88">IF(A543="","",IF(MOD(A543,periods_per_year)=0,A543/periods_per_year,""))</f>
        <v/>
      </c>
      <c r="K543" s="68" t="str">
        <f t="shared" ref="K543:K606" si="89">IF(A543="","",$L$22*D543)</f>
        <v/>
      </c>
      <c r="L543" s="68" t="str">
        <f>IF(A543="","",SUM($K$31:K543))</f>
        <v/>
      </c>
    </row>
    <row r="544" spans="1:12">
      <c r="A544" s="65" t="str">
        <f t="shared" si="80"/>
        <v/>
      </c>
      <c r="B544" s="66" t="str">
        <f t="shared" si="81"/>
        <v/>
      </c>
      <c r="C544" s="67" t="str">
        <f t="shared" si="82"/>
        <v/>
      </c>
      <c r="D544" s="68" t="str">
        <f t="shared" si="83"/>
        <v/>
      </c>
      <c r="E544" s="68" t="str">
        <f t="shared" si="84"/>
        <v/>
      </c>
      <c r="F544" s="68" t="str">
        <f t="shared" si="85"/>
        <v/>
      </c>
      <c r="G544" s="69"/>
      <c r="H544" s="68" t="str">
        <f t="shared" si="86"/>
        <v/>
      </c>
      <c r="I544" s="68" t="str">
        <f t="shared" si="87"/>
        <v/>
      </c>
      <c r="J544" s="70" t="str">
        <f t="shared" si="88"/>
        <v/>
      </c>
      <c r="K544" s="68" t="str">
        <f t="shared" si="89"/>
        <v/>
      </c>
      <c r="L544" s="68" t="str">
        <f>IF(A544="","",SUM($K$31:K544))</f>
        <v/>
      </c>
    </row>
    <row r="545" spans="1:12">
      <c r="A545" s="65" t="str">
        <f t="shared" si="80"/>
        <v/>
      </c>
      <c r="B545" s="66" t="str">
        <f t="shared" si="81"/>
        <v/>
      </c>
      <c r="C545" s="67" t="str">
        <f t="shared" si="82"/>
        <v/>
      </c>
      <c r="D545" s="68" t="str">
        <f t="shared" si="83"/>
        <v/>
      </c>
      <c r="E545" s="68" t="str">
        <f t="shared" si="84"/>
        <v/>
      </c>
      <c r="F545" s="68" t="str">
        <f t="shared" si="85"/>
        <v/>
      </c>
      <c r="G545" s="69"/>
      <c r="H545" s="68" t="str">
        <f t="shared" si="86"/>
        <v/>
      </c>
      <c r="I545" s="68" t="str">
        <f t="shared" si="87"/>
        <v/>
      </c>
      <c r="J545" s="70" t="str">
        <f t="shared" si="88"/>
        <v/>
      </c>
      <c r="K545" s="68" t="str">
        <f t="shared" si="89"/>
        <v/>
      </c>
      <c r="L545" s="68" t="str">
        <f>IF(A545="","",SUM($K$31:K545))</f>
        <v/>
      </c>
    </row>
    <row r="546" spans="1:12">
      <c r="A546" s="65" t="str">
        <f t="shared" si="80"/>
        <v/>
      </c>
      <c r="B546" s="66" t="str">
        <f t="shared" si="81"/>
        <v/>
      </c>
      <c r="C546" s="67" t="str">
        <f t="shared" si="82"/>
        <v/>
      </c>
      <c r="D546" s="68" t="str">
        <f t="shared" si="83"/>
        <v/>
      </c>
      <c r="E546" s="68" t="str">
        <f t="shared" si="84"/>
        <v/>
      </c>
      <c r="F546" s="68" t="str">
        <f t="shared" si="85"/>
        <v/>
      </c>
      <c r="G546" s="69"/>
      <c r="H546" s="68" t="str">
        <f t="shared" si="86"/>
        <v/>
      </c>
      <c r="I546" s="68" t="str">
        <f t="shared" si="87"/>
        <v/>
      </c>
      <c r="J546" s="70" t="str">
        <f t="shared" si="88"/>
        <v/>
      </c>
      <c r="K546" s="68" t="str">
        <f t="shared" si="89"/>
        <v/>
      </c>
      <c r="L546" s="68" t="str">
        <f>IF(A546="","",SUM($K$31:K546))</f>
        <v/>
      </c>
    </row>
    <row r="547" spans="1:12">
      <c r="A547" s="65" t="str">
        <f t="shared" si="80"/>
        <v/>
      </c>
      <c r="B547" s="66" t="str">
        <f t="shared" si="81"/>
        <v/>
      </c>
      <c r="C547" s="67" t="str">
        <f t="shared" si="82"/>
        <v/>
      </c>
      <c r="D547" s="68" t="str">
        <f t="shared" si="83"/>
        <v/>
      </c>
      <c r="E547" s="68" t="str">
        <f t="shared" si="84"/>
        <v/>
      </c>
      <c r="F547" s="68" t="str">
        <f t="shared" si="85"/>
        <v/>
      </c>
      <c r="G547" s="69"/>
      <c r="H547" s="68" t="str">
        <f t="shared" si="86"/>
        <v/>
      </c>
      <c r="I547" s="68" t="str">
        <f t="shared" si="87"/>
        <v/>
      </c>
      <c r="J547" s="70" t="str">
        <f t="shared" si="88"/>
        <v/>
      </c>
      <c r="K547" s="68" t="str">
        <f t="shared" si="89"/>
        <v/>
      </c>
      <c r="L547" s="68" t="str">
        <f>IF(A547="","",SUM($K$31:K547))</f>
        <v/>
      </c>
    </row>
    <row r="548" spans="1:12">
      <c r="A548" s="65" t="str">
        <f t="shared" si="80"/>
        <v/>
      </c>
      <c r="B548" s="66" t="str">
        <f t="shared" si="81"/>
        <v/>
      </c>
      <c r="C548" s="67" t="str">
        <f t="shared" si="82"/>
        <v/>
      </c>
      <c r="D548" s="68" t="str">
        <f t="shared" si="83"/>
        <v/>
      </c>
      <c r="E548" s="68" t="str">
        <f t="shared" si="84"/>
        <v/>
      </c>
      <c r="F548" s="68" t="str">
        <f t="shared" si="85"/>
        <v/>
      </c>
      <c r="G548" s="69"/>
      <c r="H548" s="68" t="str">
        <f t="shared" si="86"/>
        <v/>
      </c>
      <c r="I548" s="68" t="str">
        <f t="shared" si="87"/>
        <v/>
      </c>
      <c r="J548" s="70" t="str">
        <f t="shared" si="88"/>
        <v/>
      </c>
      <c r="K548" s="68" t="str">
        <f t="shared" si="89"/>
        <v/>
      </c>
      <c r="L548" s="68" t="str">
        <f>IF(A548="","",SUM($K$31:K548))</f>
        <v/>
      </c>
    </row>
    <row r="549" spans="1:12">
      <c r="A549" s="65" t="str">
        <f t="shared" si="80"/>
        <v/>
      </c>
      <c r="B549" s="66" t="str">
        <f t="shared" si="81"/>
        <v/>
      </c>
      <c r="C549" s="67" t="str">
        <f t="shared" si="82"/>
        <v/>
      </c>
      <c r="D549" s="68" t="str">
        <f t="shared" si="83"/>
        <v/>
      </c>
      <c r="E549" s="68" t="str">
        <f t="shared" si="84"/>
        <v/>
      </c>
      <c r="F549" s="68" t="str">
        <f t="shared" si="85"/>
        <v/>
      </c>
      <c r="G549" s="69"/>
      <c r="H549" s="68" t="str">
        <f t="shared" si="86"/>
        <v/>
      </c>
      <c r="I549" s="68" t="str">
        <f t="shared" si="87"/>
        <v/>
      </c>
      <c r="J549" s="70" t="str">
        <f t="shared" si="88"/>
        <v/>
      </c>
      <c r="K549" s="68" t="str">
        <f t="shared" si="89"/>
        <v/>
      </c>
      <c r="L549" s="68" t="str">
        <f>IF(A549="","",SUM($K$31:K549))</f>
        <v/>
      </c>
    </row>
    <row r="550" spans="1:12">
      <c r="A550" s="65" t="str">
        <f t="shared" si="80"/>
        <v/>
      </c>
      <c r="B550" s="66" t="str">
        <f t="shared" si="81"/>
        <v/>
      </c>
      <c r="C550" s="67" t="str">
        <f t="shared" si="82"/>
        <v/>
      </c>
      <c r="D550" s="68" t="str">
        <f t="shared" si="83"/>
        <v/>
      </c>
      <c r="E550" s="68" t="str">
        <f t="shared" si="84"/>
        <v/>
      </c>
      <c r="F550" s="68" t="str">
        <f t="shared" si="85"/>
        <v/>
      </c>
      <c r="G550" s="69"/>
      <c r="H550" s="68" t="str">
        <f t="shared" si="86"/>
        <v/>
      </c>
      <c r="I550" s="68" t="str">
        <f t="shared" si="87"/>
        <v/>
      </c>
      <c r="J550" s="70" t="str">
        <f t="shared" si="88"/>
        <v/>
      </c>
      <c r="K550" s="68" t="str">
        <f t="shared" si="89"/>
        <v/>
      </c>
      <c r="L550" s="68" t="str">
        <f>IF(A550="","",SUM($K$31:K550))</f>
        <v/>
      </c>
    </row>
    <row r="551" spans="1:12">
      <c r="A551" s="65" t="str">
        <f t="shared" si="80"/>
        <v/>
      </c>
      <c r="B551" s="66" t="str">
        <f t="shared" si="81"/>
        <v/>
      </c>
      <c r="C551" s="67" t="str">
        <f t="shared" si="82"/>
        <v/>
      </c>
      <c r="D551" s="68" t="str">
        <f t="shared" si="83"/>
        <v/>
      </c>
      <c r="E551" s="68" t="str">
        <f t="shared" si="84"/>
        <v/>
      </c>
      <c r="F551" s="68" t="str">
        <f t="shared" si="85"/>
        <v/>
      </c>
      <c r="G551" s="69"/>
      <c r="H551" s="68" t="str">
        <f t="shared" si="86"/>
        <v/>
      </c>
      <c r="I551" s="68" t="str">
        <f t="shared" si="87"/>
        <v/>
      </c>
      <c r="J551" s="70" t="str">
        <f t="shared" si="88"/>
        <v/>
      </c>
      <c r="K551" s="68" t="str">
        <f t="shared" si="89"/>
        <v/>
      </c>
      <c r="L551" s="68" t="str">
        <f>IF(A551="","",SUM($K$31:K551))</f>
        <v/>
      </c>
    </row>
    <row r="552" spans="1:12">
      <c r="A552" s="65" t="str">
        <f t="shared" si="80"/>
        <v/>
      </c>
      <c r="B552" s="66" t="str">
        <f t="shared" si="81"/>
        <v/>
      </c>
      <c r="C552" s="67" t="str">
        <f t="shared" si="82"/>
        <v/>
      </c>
      <c r="D552" s="68" t="str">
        <f t="shared" si="83"/>
        <v/>
      </c>
      <c r="E552" s="68" t="str">
        <f t="shared" si="84"/>
        <v/>
      </c>
      <c r="F552" s="68" t="str">
        <f t="shared" si="85"/>
        <v/>
      </c>
      <c r="G552" s="69"/>
      <c r="H552" s="68" t="str">
        <f t="shared" si="86"/>
        <v/>
      </c>
      <c r="I552" s="68" t="str">
        <f t="shared" si="87"/>
        <v/>
      </c>
      <c r="J552" s="70" t="str">
        <f t="shared" si="88"/>
        <v/>
      </c>
      <c r="K552" s="68" t="str">
        <f t="shared" si="89"/>
        <v/>
      </c>
      <c r="L552" s="68" t="str">
        <f>IF(A552="","",SUM($K$31:K552))</f>
        <v/>
      </c>
    </row>
    <row r="553" spans="1:12">
      <c r="A553" s="65" t="str">
        <f t="shared" si="80"/>
        <v/>
      </c>
      <c r="B553" s="66" t="str">
        <f t="shared" si="81"/>
        <v/>
      </c>
      <c r="C553" s="67" t="str">
        <f t="shared" si="82"/>
        <v/>
      </c>
      <c r="D553" s="68" t="str">
        <f t="shared" si="83"/>
        <v/>
      </c>
      <c r="E553" s="68" t="str">
        <f t="shared" si="84"/>
        <v/>
      </c>
      <c r="F553" s="68" t="str">
        <f t="shared" si="85"/>
        <v/>
      </c>
      <c r="G553" s="69"/>
      <c r="H553" s="68" t="str">
        <f t="shared" si="86"/>
        <v/>
      </c>
      <c r="I553" s="68" t="str">
        <f t="shared" si="87"/>
        <v/>
      </c>
      <c r="J553" s="70" t="str">
        <f t="shared" si="88"/>
        <v/>
      </c>
      <c r="K553" s="68" t="str">
        <f t="shared" si="89"/>
        <v/>
      </c>
      <c r="L553" s="68" t="str">
        <f>IF(A553="","",SUM($K$31:K553))</f>
        <v/>
      </c>
    </row>
    <row r="554" spans="1:12">
      <c r="A554" s="65" t="str">
        <f t="shared" si="80"/>
        <v/>
      </c>
      <c r="B554" s="66" t="str">
        <f t="shared" si="81"/>
        <v/>
      </c>
      <c r="C554" s="67" t="str">
        <f t="shared" si="82"/>
        <v/>
      </c>
      <c r="D554" s="68" t="str">
        <f t="shared" si="83"/>
        <v/>
      </c>
      <c r="E554" s="68" t="str">
        <f t="shared" si="84"/>
        <v/>
      </c>
      <c r="F554" s="68" t="str">
        <f t="shared" si="85"/>
        <v/>
      </c>
      <c r="G554" s="69"/>
      <c r="H554" s="68" t="str">
        <f t="shared" si="86"/>
        <v/>
      </c>
      <c r="I554" s="68" t="str">
        <f t="shared" si="87"/>
        <v/>
      </c>
      <c r="J554" s="70" t="str">
        <f t="shared" si="88"/>
        <v/>
      </c>
      <c r="K554" s="68" t="str">
        <f t="shared" si="89"/>
        <v/>
      </c>
      <c r="L554" s="68" t="str">
        <f>IF(A554="","",SUM($K$31:K554))</f>
        <v/>
      </c>
    </row>
    <row r="555" spans="1:12">
      <c r="A555" s="65" t="str">
        <f t="shared" si="80"/>
        <v/>
      </c>
      <c r="B555" s="66" t="str">
        <f t="shared" si="81"/>
        <v/>
      </c>
      <c r="C555" s="67" t="str">
        <f t="shared" si="82"/>
        <v/>
      </c>
      <c r="D555" s="68" t="str">
        <f t="shared" si="83"/>
        <v/>
      </c>
      <c r="E555" s="68" t="str">
        <f t="shared" si="84"/>
        <v/>
      </c>
      <c r="F555" s="68" t="str">
        <f t="shared" si="85"/>
        <v/>
      </c>
      <c r="G555" s="69"/>
      <c r="H555" s="68" t="str">
        <f t="shared" si="86"/>
        <v/>
      </c>
      <c r="I555" s="68" t="str">
        <f t="shared" si="87"/>
        <v/>
      </c>
      <c r="J555" s="70" t="str">
        <f t="shared" si="88"/>
        <v/>
      </c>
      <c r="K555" s="68" t="str">
        <f t="shared" si="89"/>
        <v/>
      </c>
      <c r="L555" s="68" t="str">
        <f>IF(A555="","",SUM($K$31:K555))</f>
        <v/>
      </c>
    </row>
    <row r="556" spans="1:12">
      <c r="A556" s="65" t="str">
        <f t="shared" si="80"/>
        <v/>
      </c>
      <c r="B556" s="66" t="str">
        <f t="shared" si="81"/>
        <v/>
      </c>
      <c r="C556" s="67" t="str">
        <f t="shared" si="82"/>
        <v/>
      </c>
      <c r="D556" s="68" t="str">
        <f t="shared" si="83"/>
        <v/>
      </c>
      <c r="E556" s="68" t="str">
        <f t="shared" si="84"/>
        <v/>
      </c>
      <c r="F556" s="68" t="str">
        <f t="shared" si="85"/>
        <v/>
      </c>
      <c r="G556" s="69"/>
      <c r="H556" s="68" t="str">
        <f t="shared" si="86"/>
        <v/>
      </c>
      <c r="I556" s="68" t="str">
        <f t="shared" si="87"/>
        <v/>
      </c>
      <c r="J556" s="70" t="str">
        <f t="shared" si="88"/>
        <v/>
      </c>
      <c r="K556" s="68" t="str">
        <f t="shared" si="89"/>
        <v/>
      </c>
      <c r="L556" s="68" t="str">
        <f>IF(A556="","",SUM($K$31:K556))</f>
        <v/>
      </c>
    </row>
    <row r="557" spans="1:12">
      <c r="A557" s="65" t="str">
        <f t="shared" si="80"/>
        <v/>
      </c>
      <c r="B557" s="66" t="str">
        <f t="shared" si="81"/>
        <v/>
      </c>
      <c r="C557" s="67" t="str">
        <f t="shared" si="82"/>
        <v/>
      </c>
      <c r="D557" s="68" t="str">
        <f t="shared" si="83"/>
        <v/>
      </c>
      <c r="E557" s="68" t="str">
        <f t="shared" si="84"/>
        <v/>
      </c>
      <c r="F557" s="68" t="str">
        <f t="shared" si="85"/>
        <v/>
      </c>
      <c r="G557" s="69"/>
      <c r="H557" s="68" t="str">
        <f t="shared" si="86"/>
        <v/>
      </c>
      <c r="I557" s="68" t="str">
        <f t="shared" si="87"/>
        <v/>
      </c>
      <c r="J557" s="70" t="str">
        <f t="shared" si="88"/>
        <v/>
      </c>
      <c r="K557" s="68" t="str">
        <f t="shared" si="89"/>
        <v/>
      </c>
      <c r="L557" s="68" t="str">
        <f>IF(A557="","",SUM($K$31:K557))</f>
        <v/>
      </c>
    </row>
    <row r="558" spans="1:12">
      <c r="A558" s="65" t="str">
        <f t="shared" si="80"/>
        <v/>
      </c>
      <c r="B558" s="66" t="str">
        <f t="shared" si="81"/>
        <v/>
      </c>
      <c r="C558" s="67" t="str">
        <f t="shared" si="82"/>
        <v/>
      </c>
      <c r="D558" s="68" t="str">
        <f t="shared" si="83"/>
        <v/>
      </c>
      <c r="E558" s="68" t="str">
        <f t="shared" si="84"/>
        <v/>
      </c>
      <c r="F558" s="68" t="str">
        <f t="shared" si="85"/>
        <v/>
      </c>
      <c r="G558" s="69"/>
      <c r="H558" s="68" t="str">
        <f t="shared" si="86"/>
        <v/>
      </c>
      <c r="I558" s="68" t="str">
        <f t="shared" si="87"/>
        <v/>
      </c>
      <c r="J558" s="70" t="str">
        <f t="shared" si="88"/>
        <v/>
      </c>
      <c r="K558" s="68" t="str">
        <f t="shared" si="89"/>
        <v/>
      </c>
      <c r="L558" s="68" t="str">
        <f>IF(A558="","",SUM($K$31:K558))</f>
        <v/>
      </c>
    </row>
    <row r="559" spans="1:12">
      <c r="A559" s="65" t="str">
        <f t="shared" si="80"/>
        <v/>
      </c>
      <c r="B559" s="66" t="str">
        <f t="shared" si="81"/>
        <v/>
      </c>
      <c r="C559" s="67" t="str">
        <f t="shared" si="82"/>
        <v/>
      </c>
      <c r="D559" s="68" t="str">
        <f t="shared" si="83"/>
        <v/>
      </c>
      <c r="E559" s="68" t="str">
        <f t="shared" si="84"/>
        <v/>
      </c>
      <c r="F559" s="68" t="str">
        <f t="shared" si="85"/>
        <v/>
      </c>
      <c r="G559" s="69"/>
      <c r="H559" s="68" t="str">
        <f t="shared" si="86"/>
        <v/>
      </c>
      <c r="I559" s="68" t="str">
        <f t="shared" si="87"/>
        <v/>
      </c>
      <c r="J559" s="70" t="str">
        <f t="shared" si="88"/>
        <v/>
      </c>
      <c r="K559" s="68" t="str">
        <f t="shared" si="89"/>
        <v/>
      </c>
      <c r="L559" s="68" t="str">
        <f>IF(A559="","",SUM($K$31:K559))</f>
        <v/>
      </c>
    </row>
    <row r="560" spans="1:12">
      <c r="A560" s="65" t="str">
        <f t="shared" si="80"/>
        <v/>
      </c>
      <c r="B560" s="66" t="str">
        <f t="shared" si="81"/>
        <v/>
      </c>
      <c r="C560" s="67" t="str">
        <f t="shared" si="82"/>
        <v/>
      </c>
      <c r="D560" s="68" t="str">
        <f t="shared" si="83"/>
        <v/>
      </c>
      <c r="E560" s="68" t="str">
        <f t="shared" si="84"/>
        <v/>
      </c>
      <c r="F560" s="68" t="str">
        <f t="shared" si="85"/>
        <v/>
      </c>
      <c r="G560" s="69"/>
      <c r="H560" s="68" t="str">
        <f t="shared" si="86"/>
        <v/>
      </c>
      <c r="I560" s="68" t="str">
        <f t="shared" si="87"/>
        <v/>
      </c>
      <c r="J560" s="70" t="str">
        <f t="shared" si="88"/>
        <v/>
      </c>
      <c r="K560" s="68" t="str">
        <f t="shared" si="89"/>
        <v/>
      </c>
      <c r="L560" s="68" t="str">
        <f>IF(A560="","",SUM($K$31:K560))</f>
        <v/>
      </c>
    </row>
    <row r="561" spans="1:12">
      <c r="A561" s="65" t="str">
        <f t="shared" si="80"/>
        <v/>
      </c>
      <c r="B561" s="66" t="str">
        <f t="shared" si="81"/>
        <v/>
      </c>
      <c r="C561" s="67" t="str">
        <f t="shared" si="82"/>
        <v/>
      </c>
      <c r="D561" s="68" t="str">
        <f t="shared" si="83"/>
        <v/>
      </c>
      <c r="E561" s="68" t="str">
        <f t="shared" si="84"/>
        <v/>
      </c>
      <c r="F561" s="68" t="str">
        <f t="shared" si="85"/>
        <v/>
      </c>
      <c r="G561" s="69"/>
      <c r="H561" s="68" t="str">
        <f t="shared" si="86"/>
        <v/>
      </c>
      <c r="I561" s="68" t="str">
        <f t="shared" si="87"/>
        <v/>
      </c>
      <c r="J561" s="70" t="str">
        <f t="shared" si="88"/>
        <v/>
      </c>
      <c r="K561" s="68" t="str">
        <f t="shared" si="89"/>
        <v/>
      </c>
      <c r="L561" s="68" t="str">
        <f>IF(A561="","",SUM($K$31:K561))</f>
        <v/>
      </c>
    </row>
    <row r="562" spans="1:12">
      <c r="A562" s="65" t="str">
        <f t="shared" si="80"/>
        <v/>
      </c>
      <c r="B562" s="66" t="str">
        <f t="shared" si="81"/>
        <v/>
      </c>
      <c r="C562" s="67" t="str">
        <f t="shared" si="82"/>
        <v/>
      </c>
      <c r="D562" s="68" t="str">
        <f t="shared" si="83"/>
        <v/>
      </c>
      <c r="E562" s="68" t="str">
        <f t="shared" si="84"/>
        <v/>
      </c>
      <c r="F562" s="68" t="str">
        <f t="shared" si="85"/>
        <v/>
      </c>
      <c r="G562" s="69"/>
      <c r="H562" s="68" t="str">
        <f t="shared" si="86"/>
        <v/>
      </c>
      <c r="I562" s="68" t="str">
        <f t="shared" si="87"/>
        <v/>
      </c>
      <c r="J562" s="70" t="str">
        <f t="shared" si="88"/>
        <v/>
      </c>
      <c r="K562" s="68" t="str">
        <f t="shared" si="89"/>
        <v/>
      </c>
      <c r="L562" s="68" t="str">
        <f>IF(A562="","",SUM($K$31:K562))</f>
        <v/>
      </c>
    </row>
    <row r="563" spans="1:12">
      <c r="A563" s="65" t="str">
        <f t="shared" si="80"/>
        <v/>
      </c>
      <c r="B563" s="66" t="str">
        <f t="shared" si="81"/>
        <v/>
      </c>
      <c r="C563" s="67" t="str">
        <f t="shared" si="82"/>
        <v/>
      </c>
      <c r="D563" s="68" t="str">
        <f t="shared" si="83"/>
        <v/>
      </c>
      <c r="E563" s="68" t="str">
        <f t="shared" si="84"/>
        <v/>
      </c>
      <c r="F563" s="68" t="str">
        <f t="shared" si="85"/>
        <v/>
      </c>
      <c r="G563" s="69"/>
      <c r="H563" s="68" t="str">
        <f t="shared" si="86"/>
        <v/>
      </c>
      <c r="I563" s="68" t="str">
        <f t="shared" si="87"/>
        <v/>
      </c>
      <c r="J563" s="70" t="str">
        <f t="shared" si="88"/>
        <v/>
      </c>
      <c r="K563" s="68" t="str">
        <f t="shared" si="89"/>
        <v/>
      </c>
      <c r="L563" s="68" t="str">
        <f>IF(A563="","",SUM($K$31:K563))</f>
        <v/>
      </c>
    </row>
    <row r="564" spans="1:12">
      <c r="A564" s="65" t="str">
        <f t="shared" si="80"/>
        <v/>
      </c>
      <c r="B564" s="66" t="str">
        <f t="shared" si="81"/>
        <v/>
      </c>
      <c r="C564" s="67" t="str">
        <f t="shared" si="82"/>
        <v/>
      </c>
      <c r="D564" s="68" t="str">
        <f t="shared" si="83"/>
        <v/>
      </c>
      <c r="E564" s="68" t="str">
        <f t="shared" si="84"/>
        <v/>
      </c>
      <c r="F564" s="68" t="str">
        <f t="shared" si="85"/>
        <v/>
      </c>
      <c r="G564" s="69"/>
      <c r="H564" s="68" t="str">
        <f t="shared" si="86"/>
        <v/>
      </c>
      <c r="I564" s="68" t="str">
        <f t="shared" si="87"/>
        <v/>
      </c>
      <c r="J564" s="70" t="str">
        <f t="shared" si="88"/>
        <v/>
      </c>
      <c r="K564" s="68" t="str">
        <f t="shared" si="89"/>
        <v/>
      </c>
      <c r="L564" s="68" t="str">
        <f>IF(A564="","",SUM($K$31:K564))</f>
        <v/>
      </c>
    </row>
    <row r="565" spans="1:12">
      <c r="A565" s="65" t="str">
        <f t="shared" si="80"/>
        <v/>
      </c>
      <c r="B565" s="66" t="str">
        <f t="shared" si="81"/>
        <v/>
      </c>
      <c r="C565" s="67" t="str">
        <f t="shared" si="82"/>
        <v/>
      </c>
      <c r="D565" s="68" t="str">
        <f t="shared" si="83"/>
        <v/>
      </c>
      <c r="E565" s="68" t="str">
        <f t="shared" si="84"/>
        <v/>
      </c>
      <c r="F565" s="68" t="str">
        <f t="shared" si="85"/>
        <v/>
      </c>
      <c r="G565" s="69"/>
      <c r="H565" s="68" t="str">
        <f t="shared" si="86"/>
        <v/>
      </c>
      <c r="I565" s="68" t="str">
        <f t="shared" si="87"/>
        <v/>
      </c>
      <c r="J565" s="70" t="str">
        <f t="shared" si="88"/>
        <v/>
      </c>
      <c r="K565" s="68" t="str">
        <f t="shared" si="89"/>
        <v/>
      </c>
      <c r="L565" s="68" t="str">
        <f>IF(A565="","",SUM($K$31:K565))</f>
        <v/>
      </c>
    </row>
    <row r="566" spans="1:12">
      <c r="A566" s="65" t="str">
        <f t="shared" si="80"/>
        <v/>
      </c>
      <c r="B566" s="66" t="str">
        <f t="shared" si="81"/>
        <v/>
      </c>
      <c r="C566" s="67" t="str">
        <f t="shared" si="82"/>
        <v/>
      </c>
      <c r="D566" s="68" t="str">
        <f t="shared" si="83"/>
        <v/>
      </c>
      <c r="E566" s="68" t="str">
        <f t="shared" si="84"/>
        <v/>
      </c>
      <c r="F566" s="68" t="str">
        <f t="shared" si="85"/>
        <v/>
      </c>
      <c r="G566" s="69"/>
      <c r="H566" s="68" t="str">
        <f t="shared" si="86"/>
        <v/>
      </c>
      <c r="I566" s="68" t="str">
        <f t="shared" si="87"/>
        <v/>
      </c>
      <c r="J566" s="70" t="str">
        <f t="shared" si="88"/>
        <v/>
      </c>
      <c r="K566" s="68" t="str">
        <f t="shared" si="89"/>
        <v/>
      </c>
      <c r="L566" s="68" t="str">
        <f>IF(A566="","",SUM($K$31:K566))</f>
        <v/>
      </c>
    </row>
    <row r="567" spans="1:12">
      <c r="A567" s="65" t="str">
        <f t="shared" si="80"/>
        <v/>
      </c>
      <c r="B567" s="66" t="str">
        <f t="shared" si="81"/>
        <v/>
      </c>
      <c r="C567" s="67" t="str">
        <f t="shared" si="82"/>
        <v/>
      </c>
      <c r="D567" s="68" t="str">
        <f t="shared" si="83"/>
        <v/>
      </c>
      <c r="E567" s="68" t="str">
        <f t="shared" si="84"/>
        <v/>
      </c>
      <c r="F567" s="68" t="str">
        <f t="shared" si="85"/>
        <v/>
      </c>
      <c r="G567" s="69"/>
      <c r="H567" s="68" t="str">
        <f t="shared" si="86"/>
        <v/>
      </c>
      <c r="I567" s="68" t="str">
        <f t="shared" si="87"/>
        <v/>
      </c>
      <c r="J567" s="70" t="str">
        <f t="shared" si="88"/>
        <v/>
      </c>
      <c r="K567" s="68" t="str">
        <f t="shared" si="89"/>
        <v/>
      </c>
      <c r="L567" s="68" t="str">
        <f>IF(A567="","",SUM($K$31:K567))</f>
        <v/>
      </c>
    </row>
    <row r="568" spans="1:12">
      <c r="A568" s="65" t="str">
        <f t="shared" si="80"/>
        <v/>
      </c>
      <c r="B568" s="66" t="str">
        <f t="shared" si="81"/>
        <v/>
      </c>
      <c r="C568" s="67" t="str">
        <f t="shared" si="82"/>
        <v/>
      </c>
      <c r="D568" s="68" t="str">
        <f t="shared" si="83"/>
        <v/>
      </c>
      <c r="E568" s="68" t="str">
        <f t="shared" si="84"/>
        <v/>
      </c>
      <c r="F568" s="68" t="str">
        <f t="shared" si="85"/>
        <v/>
      </c>
      <c r="G568" s="69"/>
      <c r="H568" s="68" t="str">
        <f t="shared" si="86"/>
        <v/>
      </c>
      <c r="I568" s="68" t="str">
        <f t="shared" si="87"/>
        <v/>
      </c>
      <c r="J568" s="70" t="str">
        <f t="shared" si="88"/>
        <v/>
      </c>
      <c r="K568" s="68" t="str">
        <f t="shared" si="89"/>
        <v/>
      </c>
      <c r="L568" s="68" t="str">
        <f>IF(A568="","",SUM($K$31:K568))</f>
        <v/>
      </c>
    </row>
    <row r="569" spans="1:12">
      <c r="A569" s="65" t="str">
        <f t="shared" si="80"/>
        <v/>
      </c>
      <c r="B569" s="66" t="str">
        <f t="shared" si="81"/>
        <v/>
      </c>
      <c r="C569" s="67" t="str">
        <f t="shared" si="82"/>
        <v/>
      </c>
      <c r="D569" s="68" t="str">
        <f t="shared" si="83"/>
        <v/>
      </c>
      <c r="E569" s="68" t="str">
        <f t="shared" si="84"/>
        <v/>
      </c>
      <c r="F569" s="68" t="str">
        <f t="shared" si="85"/>
        <v/>
      </c>
      <c r="G569" s="69"/>
      <c r="H569" s="68" t="str">
        <f t="shared" si="86"/>
        <v/>
      </c>
      <c r="I569" s="68" t="str">
        <f t="shared" si="87"/>
        <v/>
      </c>
      <c r="J569" s="70" t="str">
        <f t="shared" si="88"/>
        <v/>
      </c>
      <c r="K569" s="68" t="str">
        <f t="shared" si="89"/>
        <v/>
      </c>
      <c r="L569" s="68" t="str">
        <f>IF(A569="","",SUM($K$31:K569))</f>
        <v/>
      </c>
    </row>
    <row r="570" spans="1:12">
      <c r="A570" s="65" t="str">
        <f t="shared" si="80"/>
        <v/>
      </c>
      <c r="B570" s="66" t="str">
        <f t="shared" si="81"/>
        <v/>
      </c>
      <c r="C570" s="67" t="str">
        <f t="shared" si="82"/>
        <v/>
      </c>
      <c r="D570" s="68" t="str">
        <f t="shared" si="83"/>
        <v/>
      </c>
      <c r="E570" s="68" t="str">
        <f t="shared" si="84"/>
        <v/>
      </c>
      <c r="F570" s="68" t="str">
        <f t="shared" si="85"/>
        <v/>
      </c>
      <c r="G570" s="69"/>
      <c r="H570" s="68" t="str">
        <f t="shared" si="86"/>
        <v/>
      </c>
      <c r="I570" s="68" t="str">
        <f t="shared" si="87"/>
        <v/>
      </c>
      <c r="J570" s="70" t="str">
        <f t="shared" si="88"/>
        <v/>
      </c>
      <c r="K570" s="68" t="str">
        <f t="shared" si="89"/>
        <v/>
      </c>
      <c r="L570" s="68" t="str">
        <f>IF(A570="","",SUM($K$31:K570))</f>
        <v/>
      </c>
    </row>
    <row r="571" spans="1:12">
      <c r="A571" s="65" t="str">
        <f t="shared" si="80"/>
        <v/>
      </c>
      <c r="B571" s="66" t="str">
        <f t="shared" si="81"/>
        <v/>
      </c>
      <c r="C571" s="67" t="str">
        <f t="shared" si="82"/>
        <v/>
      </c>
      <c r="D571" s="68" t="str">
        <f t="shared" si="83"/>
        <v/>
      </c>
      <c r="E571" s="68" t="str">
        <f t="shared" si="84"/>
        <v/>
      </c>
      <c r="F571" s="68" t="str">
        <f t="shared" si="85"/>
        <v/>
      </c>
      <c r="G571" s="69"/>
      <c r="H571" s="68" t="str">
        <f t="shared" si="86"/>
        <v/>
      </c>
      <c r="I571" s="68" t="str">
        <f t="shared" si="87"/>
        <v/>
      </c>
      <c r="J571" s="70" t="str">
        <f t="shared" si="88"/>
        <v/>
      </c>
      <c r="K571" s="68" t="str">
        <f t="shared" si="89"/>
        <v/>
      </c>
      <c r="L571" s="68" t="str">
        <f>IF(A571="","",SUM($K$31:K571))</f>
        <v/>
      </c>
    </row>
    <row r="572" spans="1:12">
      <c r="A572" s="65" t="str">
        <f t="shared" si="80"/>
        <v/>
      </c>
      <c r="B572" s="66" t="str">
        <f t="shared" si="81"/>
        <v/>
      </c>
      <c r="C572" s="67" t="str">
        <f t="shared" si="82"/>
        <v/>
      </c>
      <c r="D572" s="68" t="str">
        <f t="shared" si="83"/>
        <v/>
      </c>
      <c r="E572" s="68" t="str">
        <f t="shared" si="84"/>
        <v/>
      </c>
      <c r="F572" s="68" t="str">
        <f t="shared" si="85"/>
        <v/>
      </c>
      <c r="G572" s="69"/>
      <c r="H572" s="68" t="str">
        <f t="shared" si="86"/>
        <v/>
      </c>
      <c r="I572" s="68" t="str">
        <f t="shared" si="87"/>
        <v/>
      </c>
      <c r="J572" s="70" t="str">
        <f t="shared" si="88"/>
        <v/>
      </c>
      <c r="K572" s="68" t="str">
        <f t="shared" si="89"/>
        <v/>
      </c>
      <c r="L572" s="68" t="str">
        <f>IF(A572="","",SUM($K$31:K572))</f>
        <v/>
      </c>
    </row>
    <row r="573" spans="1:12">
      <c r="A573" s="65" t="str">
        <f t="shared" si="80"/>
        <v/>
      </c>
      <c r="B573" s="66" t="str">
        <f t="shared" si="81"/>
        <v/>
      </c>
      <c r="C573" s="67" t="str">
        <f t="shared" si="82"/>
        <v/>
      </c>
      <c r="D573" s="68" t="str">
        <f t="shared" si="83"/>
        <v/>
      </c>
      <c r="E573" s="68" t="str">
        <f t="shared" si="84"/>
        <v/>
      </c>
      <c r="F573" s="68" t="str">
        <f t="shared" si="85"/>
        <v/>
      </c>
      <c r="G573" s="69"/>
      <c r="H573" s="68" t="str">
        <f t="shared" si="86"/>
        <v/>
      </c>
      <c r="I573" s="68" t="str">
        <f t="shared" si="87"/>
        <v/>
      </c>
      <c r="J573" s="70" t="str">
        <f t="shared" si="88"/>
        <v/>
      </c>
      <c r="K573" s="68" t="str">
        <f t="shared" si="89"/>
        <v/>
      </c>
      <c r="L573" s="68" t="str">
        <f>IF(A573="","",SUM($K$31:K573))</f>
        <v/>
      </c>
    </row>
    <row r="574" spans="1:12">
      <c r="A574" s="65" t="str">
        <f t="shared" si="80"/>
        <v/>
      </c>
      <c r="B574" s="66" t="str">
        <f t="shared" si="81"/>
        <v/>
      </c>
      <c r="C574" s="67" t="str">
        <f t="shared" si="82"/>
        <v/>
      </c>
      <c r="D574" s="68" t="str">
        <f t="shared" si="83"/>
        <v/>
      </c>
      <c r="E574" s="68" t="str">
        <f t="shared" si="84"/>
        <v/>
      </c>
      <c r="F574" s="68" t="str">
        <f t="shared" si="85"/>
        <v/>
      </c>
      <c r="G574" s="69"/>
      <c r="H574" s="68" t="str">
        <f t="shared" si="86"/>
        <v/>
      </c>
      <c r="I574" s="68" t="str">
        <f t="shared" si="87"/>
        <v/>
      </c>
      <c r="J574" s="70" t="str">
        <f t="shared" si="88"/>
        <v/>
      </c>
      <c r="K574" s="68" t="str">
        <f t="shared" si="89"/>
        <v/>
      </c>
      <c r="L574" s="68" t="str">
        <f>IF(A574="","",SUM($K$31:K574))</f>
        <v/>
      </c>
    </row>
    <row r="575" spans="1:12">
      <c r="A575" s="65" t="str">
        <f t="shared" si="80"/>
        <v/>
      </c>
      <c r="B575" s="66" t="str">
        <f t="shared" si="81"/>
        <v/>
      </c>
      <c r="C575" s="67" t="str">
        <f t="shared" si="82"/>
        <v/>
      </c>
      <c r="D575" s="68" t="str">
        <f t="shared" si="83"/>
        <v/>
      </c>
      <c r="E575" s="68" t="str">
        <f t="shared" si="84"/>
        <v/>
      </c>
      <c r="F575" s="68" t="str">
        <f t="shared" si="85"/>
        <v/>
      </c>
      <c r="G575" s="69"/>
      <c r="H575" s="68" t="str">
        <f t="shared" si="86"/>
        <v/>
      </c>
      <c r="I575" s="68" t="str">
        <f t="shared" si="87"/>
        <v/>
      </c>
      <c r="J575" s="70" t="str">
        <f t="shared" si="88"/>
        <v/>
      </c>
      <c r="K575" s="68" t="str">
        <f t="shared" si="89"/>
        <v/>
      </c>
      <c r="L575" s="68" t="str">
        <f>IF(A575="","",SUM($K$31:K575))</f>
        <v/>
      </c>
    </row>
    <row r="576" spans="1:12">
      <c r="A576" s="65" t="str">
        <f t="shared" si="80"/>
        <v/>
      </c>
      <c r="B576" s="66" t="str">
        <f t="shared" si="81"/>
        <v/>
      </c>
      <c r="C576" s="67" t="str">
        <f t="shared" si="82"/>
        <v/>
      </c>
      <c r="D576" s="68" t="str">
        <f t="shared" si="83"/>
        <v/>
      </c>
      <c r="E576" s="68" t="str">
        <f t="shared" si="84"/>
        <v/>
      </c>
      <c r="F576" s="68" t="str">
        <f t="shared" si="85"/>
        <v/>
      </c>
      <c r="G576" s="69"/>
      <c r="H576" s="68" t="str">
        <f t="shared" si="86"/>
        <v/>
      </c>
      <c r="I576" s="68" t="str">
        <f t="shared" si="87"/>
        <v/>
      </c>
      <c r="J576" s="70" t="str">
        <f t="shared" si="88"/>
        <v/>
      </c>
      <c r="K576" s="68" t="str">
        <f t="shared" si="89"/>
        <v/>
      </c>
      <c r="L576" s="68" t="str">
        <f>IF(A576="","",SUM($K$31:K576))</f>
        <v/>
      </c>
    </row>
    <row r="577" spans="1:12">
      <c r="A577" s="65" t="str">
        <f t="shared" si="80"/>
        <v/>
      </c>
      <c r="B577" s="66" t="str">
        <f t="shared" si="81"/>
        <v/>
      </c>
      <c r="C577" s="67" t="str">
        <f t="shared" si="82"/>
        <v/>
      </c>
      <c r="D577" s="68" t="str">
        <f t="shared" si="83"/>
        <v/>
      </c>
      <c r="E577" s="68" t="str">
        <f t="shared" si="84"/>
        <v/>
      </c>
      <c r="F577" s="68" t="str">
        <f t="shared" si="85"/>
        <v/>
      </c>
      <c r="G577" s="69"/>
      <c r="H577" s="68" t="str">
        <f t="shared" si="86"/>
        <v/>
      </c>
      <c r="I577" s="68" t="str">
        <f t="shared" si="87"/>
        <v/>
      </c>
      <c r="J577" s="70" t="str">
        <f t="shared" si="88"/>
        <v/>
      </c>
      <c r="K577" s="68" t="str">
        <f t="shared" si="89"/>
        <v/>
      </c>
      <c r="L577" s="68" t="str">
        <f>IF(A577="","",SUM($K$31:K577))</f>
        <v/>
      </c>
    </row>
    <row r="578" spans="1:12">
      <c r="A578" s="65" t="str">
        <f t="shared" si="80"/>
        <v/>
      </c>
      <c r="B578" s="66" t="str">
        <f t="shared" si="81"/>
        <v/>
      </c>
      <c r="C578" s="67" t="str">
        <f t="shared" si="82"/>
        <v/>
      </c>
      <c r="D578" s="68" t="str">
        <f t="shared" si="83"/>
        <v/>
      </c>
      <c r="E578" s="68" t="str">
        <f t="shared" si="84"/>
        <v/>
      </c>
      <c r="F578" s="68" t="str">
        <f t="shared" si="85"/>
        <v/>
      </c>
      <c r="G578" s="69"/>
      <c r="H578" s="68" t="str">
        <f t="shared" si="86"/>
        <v/>
      </c>
      <c r="I578" s="68" t="str">
        <f t="shared" si="87"/>
        <v/>
      </c>
      <c r="J578" s="70" t="str">
        <f t="shared" si="88"/>
        <v/>
      </c>
      <c r="K578" s="68" t="str">
        <f t="shared" si="89"/>
        <v/>
      </c>
      <c r="L578" s="68" t="str">
        <f>IF(A578="","",SUM($K$31:K578))</f>
        <v/>
      </c>
    </row>
    <row r="579" spans="1:12">
      <c r="A579" s="65" t="str">
        <f t="shared" si="80"/>
        <v/>
      </c>
      <c r="B579" s="66" t="str">
        <f t="shared" si="81"/>
        <v/>
      </c>
      <c r="C579" s="67" t="str">
        <f t="shared" si="82"/>
        <v/>
      </c>
      <c r="D579" s="68" t="str">
        <f t="shared" si="83"/>
        <v/>
      </c>
      <c r="E579" s="68" t="str">
        <f t="shared" si="84"/>
        <v/>
      </c>
      <c r="F579" s="68" t="str">
        <f t="shared" si="85"/>
        <v/>
      </c>
      <c r="G579" s="69"/>
      <c r="H579" s="68" t="str">
        <f t="shared" si="86"/>
        <v/>
      </c>
      <c r="I579" s="68" t="str">
        <f t="shared" si="87"/>
        <v/>
      </c>
      <c r="J579" s="70" t="str">
        <f t="shared" si="88"/>
        <v/>
      </c>
      <c r="K579" s="68" t="str">
        <f t="shared" si="89"/>
        <v/>
      </c>
      <c r="L579" s="68" t="str">
        <f>IF(A579="","",SUM($K$31:K579))</f>
        <v/>
      </c>
    </row>
    <row r="580" spans="1:12">
      <c r="A580" s="65" t="str">
        <f t="shared" si="80"/>
        <v/>
      </c>
      <c r="B580" s="66" t="str">
        <f t="shared" si="81"/>
        <v/>
      </c>
      <c r="C580" s="67" t="str">
        <f t="shared" si="82"/>
        <v/>
      </c>
      <c r="D580" s="68" t="str">
        <f t="shared" si="83"/>
        <v/>
      </c>
      <c r="E580" s="68" t="str">
        <f t="shared" si="84"/>
        <v/>
      </c>
      <c r="F580" s="68" t="str">
        <f t="shared" si="85"/>
        <v/>
      </c>
      <c r="G580" s="69"/>
      <c r="H580" s="68" t="str">
        <f t="shared" si="86"/>
        <v/>
      </c>
      <c r="I580" s="68" t="str">
        <f t="shared" si="87"/>
        <v/>
      </c>
      <c r="J580" s="70" t="str">
        <f t="shared" si="88"/>
        <v/>
      </c>
      <c r="K580" s="68" t="str">
        <f t="shared" si="89"/>
        <v/>
      </c>
      <c r="L580" s="68" t="str">
        <f>IF(A580="","",SUM($K$31:K580))</f>
        <v/>
      </c>
    </row>
    <row r="581" spans="1:12">
      <c r="A581" s="65" t="str">
        <f t="shared" si="80"/>
        <v/>
      </c>
      <c r="B581" s="66" t="str">
        <f t="shared" si="81"/>
        <v/>
      </c>
      <c r="C581" s="67" t="str">
        <f t="shared" si="82"/>
        <v/>
      </c>
      <c r="D581" s="68" t="str">
        <f t="shared" si="83"/>
        <v/>
      </c>
      <c r="E581" s="68" t="str">
        <f t="shared" si="84"/>
        <v/>
      </c>
      <c r="F581" s="68" t="str">
        <f t="shared" si="85"/>
        <v/>
      </c>
      <c r="G581" s="69"/>
      <c r="H581" s="68" t="str">
        <f t="shared" si="86"/>
        <v/>
      </c>
      <c r="I581" s="68" t="str">
        <f t="shared" si="87"/>
        <v/>
      </c>
      <c r="J581" s="70" t="str">
        <f t="shared" si="88"/>
        <v/>
      </c>
      <c r="K581" s="68" t="str">
        <f t="shared" si="89"/>
        <v/>
      </c>
      <c r="L581" s="68" t="str">
        <f>IF(A581="","",SUM($K$31:K581))</f>
        <v/>
      </c>
    </row>
    <row r="582" spans="1:12">
      <c r="A582" s="65" t="str">
        <f t="shared" si="80"/>
        <v/>
      </c>
      <c r="B582" s="66" t="str">
        <f t="shared" si="81"/>
        <v/>
      </c>
      <c r="C582" s="67" t="str">
        <f t="shared" si="82"/>
        <v/>
      </c>
      <c r="D582" s="68" t="str">
        <f t="shared" si="83"/>
        <v/>
      </c>
      <c r="E582" s="68" t="str">
        <f t="shared" si="84"/>
        <v/>
      </c>
      <c r="F582" s="68" t="str">
        <f t="shared" si="85"/>
        <v/>
      </c>
      <c r="G582" s="69"/>
      <c r="H582" s="68" t="str">
        <f t="shared" si="86"/>
        <v/>
      </c>
      <c r="I582" s="68" t="str">
        <f t="shared" si="87"/>
        <v/>
      </c>
      <c r="J582" s="70" t="str">
        <f t="shared" si="88"/>
        <v/>
      </c>
      <c r="K582" s="68" t="str">
        <f t="shared" si="89"/>
        <v/>
      </c>
      <c r="L582" s="68" t="str">
        <f>IF(A582="","",SUM($K$31:K582))</f>
        <v/>
      </c>
    </row>
    <row r="583" spans="1:12">
      <c r="A583" s="65" t="str">
        <f t="shared" si="80"/>
        <v/>
      </c>
      <c r="B583" s="66" t="str">
        <f t="shared" si="81"/>
        <v/>
      </c>
      <c r="C583" s="67" t="str">
        <f t="shared" si="82"/>
        <v/>
      </c>
      <c r="D583" s="68" t="str">
        <f t="shared" si="83"/>
        <v/>
      </c>
      <c r="E583" s="68" t="str">
        <f t="shared" si="84"/>
        <v/>
      </c>
      <c r="F583" s="68" t="str">
        <f t="shared" si="85"/>
        <v/>
      </c>
      <c r="G583" s="69"/>
      <c r="H583" s="68" t="str">
        <f t="shared" si="86"/>
        <v/>
      </c>
      <c r="I583" s="68" t="str">
        <f t="shared" si="87"/>
        <v/>
      </c>
      <c r="J583" s="70" t="str">
        <f t="shared" si="88"/>
        <v/>
      </c>
      <c r="K583" s="68" t="str">
        <f t="shared" si="89"/>
        <v/>
      </c>
      <c r="L583" s="68" t="str">
        <f>IF(A583="","",SUM($K$31:K583))</f>
        <v/>
      </c>
    </row>
    <row r="584" spans="1:12">
      <c r="A584" s="65" t="str">
        <f t="shared" si="80"/>
        <v/>
      </c>
      <c r="B584" s="66" t="str">
        <f t="shared" si="81"/>
        <v/>
      </c>
      <c r="C584" s="67" t="str">
        <f t="shared" si="82"/>
        <v/>
      </c>
      <c r="D584" s="68" t="str">
        <f t="shared" si="83"/>
        <v/>
      </c>
      <c r="E584" s="68" t="str">
        <f t="shared" si="84"/>
        <v/>
      </c>
      <c r="F584" s="68" t="str">
        <f t="shared" si="85"/>
        <v/>
      </c>
      <c r="G584" s="69"/>
      <c r="H584" s="68" t="str">
        <f t="shared" si="86"/>
        <v/>
      </c>
      <c r="I584" s="68" t="str">
        <f t="shared" si="87"/>
        <v/>
      </c>
      <c r="J584" s="70" t="str">
        <f t="shared" si="88"/>
        <v/>
      </c>
      <c r="K584" s="68" t="str">
        <f t="shared" si="89"/>
        <v/>
      </c>
      <c r="L584" s="68" t="str">
        <f>IF(A584="","",SUM($K$31:K584))</f>
        <v/>
      </c>
    </row>
    <row r="585" spans="1:12">
      <c r="A585" s="65" t="str">
        <f t="shared" si="80"/>
        <v/>
      </c>
      <c r="B585" s="66" t="str">
        <f t="shared" si="81"/>
        <v/>
      </c>
      <c r="C585" s="67" t="str">
        <f t="shared" si="82"/>
        <v/>
      </c>
      <c r="D585" s="68" t="str">
        <f t="shared" si="83"/>
        <v/>
      </c>
      <c r="E585" s="68" t="str">
        <f t="shared" si="84"/>
        <v/>
      </c>
      <c r="F585" s="68" t="str">
        <f t="shared" si="85"/>
        <v/>
      </c>
      <c r="G585" s="69"/>
      <c r="H585" s="68" t="str">
        <f t="shared" si="86"/>
        <v/>
      </c>
      <c r="I585" s="68" t="str">
        <f t="shared" si="87"/>
        <v/>
      </c>
      <c r="J585" s="70" t="str">
        <f t="shared" si="88"/>
        <v/>
      </c>
      <c r="K585" s="68" t="str">
        <f t="shared" si="89"/>
        <v/>
      </c>
      <c r="L585" s="68" t="str">
        <f>IF(A585="","",SUM($K$31:K585))</f>
        <v/>
      </c>
    </row>
    <row r="586" spans="1:12">
      <c r="A586" s="65" t="str">
        <f t="shared" si="80"/>
        <v/>
      </c>
      <c r="B586" s="66" t="str">
        <f t="shared" si="81"/>
        <v/>
      </c>
      <c r="C586" s="67" t="str">
        <f t="shared" si="82"/>
        <v/>
      </c>
      <c r="D586" s="68" t="str">
        <f t="shared" si="83"/>
        <v/>
      </c>
      <c r="E586" s="68" t="str">
        <f t="shared" si="84"/>
        <v/>
      </c>
      <c r="F586" s="68" t="str">
        <f t="shared" si="85"/>
        <v/>
      </c>
      <c r="G586" s="69"/>
      <c r="H586" s="68" t="str">
        <f t="shared" si="86"/>
        <v/>
      </c>
      <c r="I586" s="68" t="str">
        <f t="shared" si="87"/>
        <v/>
      </c>
      <c r="J586" s="70" t="str">
        <f t="shared" si="88"/>
        <v/>
      </c>
      <c r="K586" s="68" t="str">
        <f t="shared" si="89"/>
        <v/>
      </c>
      <c r="L586" s="68" t="str">
        <f>IF(A586="","",SUM($K$31:K586))</f>
        <v/>
      </c>
    </row>
    <row r="587" spans="1:12">
      <c r="A587" s="65" t="str">
        <f t="shared" si="80"/>
        <v/>
      </c>
      <c r="B587" s="66" t="str">
        <f t="shared" si="81"/>
        <v/>
      </c>
      <c r="C587" s="67" t="str">
        <f t="shared" si="82"/>
        <v/>
      </c>
      <c r="D587" s="68" t="str">
        <f t="shared" si="83"/>
        <v/>
      </c>
      <c r="E587" s="68" t="str">
        <f t="shared" si="84"/>
        <v/>
      </c>
      <c r="F587" s="68" t="str">
        <f t="shared" si="85"/>
        <v/>
      </c>
      <c r="G587" s="69"/>
      <c r="H587" s="68" t="str">
        <f t="shared" si="86"/>
        <v/>
      </c>
      <c r="I587" s="68" t="str">
        <f t="shared" si="87"/>
        <v/>
      </c>
      <c r="J587" s="70" t="str">
        <f t="shared" si="88"/>
        <v/>
      </c>
      <c r="K587" s="68" t="str">
        <f t="shared" si="89"/>
        <v/>
      </c>
      <c r="L587" s="68" t="str">
        <f>IF(A587="","",SUM($K$31:K587))</f>
        <v/>
      </c>
    </row>
    <row r="588" spans="1:12">
      <c r="A588" s="65" t="str">
        <f t="shared" si="80"/>
        <v/>
      </c>
      <c r="B588" s="66" t="str">
        <f t="shared" si="81"/>
        <v/>
      </c>
      <c r="C588" s="67" t="str">
        <f t="shared" si="82"/>
        <v/>
      </c>
      <c r="D588" s="68" t="str">
        <f t="shared" si="83"/>
        <v/>
      </c>
      <c r="E588" s="68" t="str">
        <f t="shared" si="84"/>
        <v/>
      </c>
      <c r="F588" s="68" t="str">
        <f t="shared" si="85"/>
        <v/>
      </c>
      <c r="G588" s="69"/>
      <c r="H588" s="68" t="str">
        <f t="shared" si="86"/>
        <v/>
      </c>
      <c r="I588" s="68" t="str">
        <f t="shared" si="87"/>
        <v/>
      </c>
      <c r="J588" s="70" t="str">
        <f t="shared" si="88"/>
        <v/>
      </c>
      <c r="K588" s="68" t="str">
        <f t="shared" si="89"/>
        <v/>
      </c>
      <c r="L588" s="68" t="str">
        <f>IF(A588="","",SUM($K$31:K588))</f>
        <v/>
      </c>
    </row>
    <row r="589" spans="1:12">
      <c r="A589" s="65" t="str">
        <f t="shared" si="80"/>
        <v/>
      </c>
      <c r="B589" s="66" t="str">
        <f t="shared" si="81"/>
        <v/>
      </c>
      <c r="C589" s="67" t="str">
        <f t="shared" si="82"/>
        <v/>
      </c>
      <c r="D589" s="68" t="str">
        <f t="shared" si="83"/>
        <v/>
      </c>
      <c r="E589" s="68" t="str">
        <f t="shared" si="84"/>
        <v/>
      </c>
      <c r="F589" s="68" t="str">
        <f t="shared" si="85"/>
        <v/>
      </c>
      <c r="G589" s="69"/>
      <c r="H589" s="68" t="str">
        <f t="shared" si="86"/>
        <v/>
      </c>
      <c r="I589" s="68" t="str">
        <f t="shared" si="87"/>
        <v/>
      </c>
      <c r="J589" s="70" t="str">
        <f t="shared" si="88"/>
        <v/>
      </c>
      <c r="K589" s="68" t="str">
        <f t="shared" si="89"/>
        <v/>
      </c>
      <c r="L589" s="68" t="str">
        <f>IF(A589="","",SUM($K$31:K589))</f>
        <v/>
      </c>
    </row>
    <row r="590" spans="1:12">
      <c r="A590" s="65" t="str">
        <f t="shared" si="80"/>
        <v/>
      </c>
      <c r="B590" s="66" t="str">
        <f t="shared" si="81"/>
        <v/>
      </c>
      <c r="C590" s="67" t="str">
        <f t="shared" si="82"/>
        <v/>
      </c>
      <c r="D590" s="68" t="str">
        <f t="shared" si="83"/>
        <v/>
      </c>
      <c r="E590" s="68" t="str">
        <f t="shared" si="84"/>
        <v/>
      </c>
      <c r="F590" s="68" t="str">
        <f t="shared" si="85"/>
        <v/>
      </c>
      <c r="G590" s="69"/>
      <c r="H590" s="68" t="str">
        <f t="shared" si="86"/>
        <v/>
      </c>
      <c r="I590" s="68" t="str">
        <f t="shared" si="87"/>
        <v/>
      </c>
      <c r="J590" s="70" t="str">
        <f t="shared" si="88"/>
        <v/>
      </c>
      <c r="K590" s="68" t="str">
        <f t="shared" si="89"/>
        <v/>
      </c>
      <c r="L590" s="68" t="str">
        <f>IF(A590="","",SUM($K$31:K590))</f>
        <v/>
      </c>
    </row>
    <row r="591" spans="1:12">
      <c r="A591" s="65" t="str">
        <f t="shared" si="80"/>
        <v/>
      </c>
      <c r="B591" s="66" t="str">
        <f t="shared" si="81"/>
        <v/>
      </c>
      <c r="C591" s="67" t="str">
        <f t="shared" si="82"/>
        <v/>
      </c>
      <c r="D591" s="68" t="str">
        <f t="shared" si="83"/>
        <v/>
      </c>
      <c r="E591" s="68" t="str">
        <f t="shared" si="84"/>
        <v/>
      </c>
      <c r="F591" s="68" t="str">
        <f t="shared" si="85"/>
        <v/>
      </c>
      <c r="G591" s="69"/>
      <c r="H591" s="68" t="str">
        <f t="shared" si="86"/>
        <v/>
      </c>
      <c r="I591" s="68" t="str">
        <f t="shared" si="87"/>
        <v/>
      </c>
      <c r="J591" s="70" t="str">
        <f t="shared" si="88"/>
        <v/>
      </c>
      <c r="K591" s="68" t="str">
        <f t="shared" si="89"/>
        <v/>
      </c>
      <c r="L591" s="68" t="str">
        <f>IF(A591="","",SUM($K$31:K591))</f>
        <v/>
      </c>
    </row>
    <row r="592" spans="1:12">
      <c r="A592" s="65" t="str">
        <f t="shared" si="80"/>
        <v/>
      </c>
      <c r="B592" s="66" t="str">
        <f t="shared" si="81"/>
        <v/>
      </c>
      <c r="C592" s="67" t="str">
        <f t="shared" si="82"/>
        <v/>
      </c>
      <c r="D592" s="68" t="str">
        <f t="shared" si="83"/>
        <v/>
      </c>
      <c r="E592" s="68" t="str">
        <f t="shared" si="84"/>
        <v/>
      </c>
      <c r="F592" s="68" t="str">
        <f t="shared" si="85"/>
        <v/>
      </c>
      <c r="G592" s="69"/>
      <c r="H592" s="68" t="str">
        <f t="shared" si="86"/>
        <v/>
      </c>
      <c r="I592" s="68" t="str">
        <f t="shared" si="87"/>
        <v/>
      </c>
      <c r="J592" s="70" t="str">
        <f t="shared" si="88"/>
        <v/>
      </c>
      <c r="K592" s="68" t="str">
        <f t="shared" si="89"/>
        <v/>
      </c>
      <c r="L592" s="68" t="str">
        <f>IF(A592="","",SUM($K$31:K592))</f>
        <v/>
      </c>
    </row>
    <row r="593" spans="1:12">
      <c r="A593" s="65" t="str">
        <f t="shared" si="80"/>
        <v/>
      </c>
      <c r="B593" s="66" t="str">
        <f t="shared" si="81"/>
        <v/>
      </c>
      <c r="C593" s="67" t="str">
        <f t="shared" si="82"/>
        <v/>
      </c>
      <c r="D593" s="68" t="str">
        <f t="shared" si="83"/>
        <v/>
      </c>
      <c r="E593" s="68" t="str">
        <f t="shared" si="84"/>
        <v/>
      </c>
      <c r="F593" s="68" t="str">
        <f t="shared" si="85"/>
        <v/>
      </c>
      <c r="G593" s="69"/>
      <c r="H593" s="68" t="str">
        <f t="shared" si="86"/>
        <v/>
      </c>
      <c r="I593" s="68" t="str">
        <f t="shared" si="87"/>
        <v/>
      </c>
      <c r="J593" s="70" t="str">
        <f t="shared" si="88"/>
        <v/>
      </c>
      <c r="K593" s="68" t="str">
        <f t="shared" si="89"/>
        <v/>
      </c>
      <c r="L593" s="68" t="str">
        <f>IF(A593="","",SUM($K$31:K593))</f>
        <v/>
      </c>
    </row>
    <row r="594" spans="1:12">
      <c r="A594" s="65" t="str">
        <f t="shared" si="80"/>
        <v/>
      </c>
      <c r="B594" s="66" t="str">
        <f t="shared" si="81"/>
        <v/>
      </c>
      <c r="C594" s="67" t="str">
        <f t="shared" si="82"/>
        <v/>
      </c>
      <c r="D594" s="68" t="str">
        <f t="shared" si="83"/>
        <v/>
      </c>
      <c r="E594" s="68" t="str">
        <f t="shared" si="84"/>
        <v/>
      </c>
      <c r="F594" s="68" t="str">
        <f t="shared" si="85"/>
        <v/>
      </c>
      <c r="G594" s="69"/>
      <c r="H594" s="68" t="str">
        <f t="shared" si="86"/>
        <v/>
      </c>
      <c r="I594" s="68" t="str">
        <f t="shared" si="87"/>
        <v/>
      </c>
      <c r="J594" s="70" t="str">
        <f t="shared" si="88"/>
        <v/>
      </c>
      <c r="K594" s="68" t="str">
        <f t="shared" si="89"/>
        <v/>
      </c>
      <c r="L594" s="68" t="str">
        <f>IF(A594="","",SUM($K$31:K594))</f>
        <v/>
      </c>
    </row>
    <row r="595" spans="1:12">
      <c r="A595" s="65" t="str">
        <f t="shared" si="80"/>
        <v/>
      </c>
      <c r="B595" s="66" t="str">
        <f t="shared" si="81"/>
        <v/>
      </c>
      <c r="C595" s="67" t="str">
        <f t="shared" si="82"/>
        <v/>
      </c>
      <c r="D595" s="68" t="str">
        <f t="shared" si="83"/>
        <v/>
      </c>
      <c r="E595" s="68" t="str">
        <f t="shared" si="84"/>
        <v/>
      </c>
      <c r="F595" s="68" t="str">
        <f t="shared" si="85"/>
        <v/>
      </c>
      <c r="G595" s="69"/>
      <c r="H595" s="68" t="str">
        <f t="shared" si="86"/>
        <v/>
      </c>
      <c r="I595" s="68" t="str">
        <f t="shared" si="87"/>
        <v/>
      </c>
      <c r="J595" s="70" t="str">
        <f t="shared" si="88"/>
        <v/>
      </c>
      <c r="K595" s="68" t="str">
        <f t="shared" si="89"/>
        <v/>
      </c>
      <c r="L595" s="68" t="str">
        <f>IF(A595="","",SUM($K$31:K595))</f>
        <v/>
      </c>
    </row>
    <row r="596" spans="1:12">
      <c r="A596" s="65" t="str">
        <f t="shared" si="80"/>
        <v/>
      </c>
      <c r="B596" s="66" t="str">
        <f t="shared" si="81"/>
        <v/>
      </c>
      <c r="C596" s="67" t="str">
        <f t="shared" si="82"/>
        <v/>
      </c>
      <c r="D596" s="68" t="str">
        <f t="shared" si="83"/>
        <v/>
      </c>
      <c r="E596" s="68" t="str">
        <f t="shared" si="84"/>
        <v/>
      </c>
      <c r="F596" s="68" t="str">
        <f t="shared" si="85"/>
        <v/>
      </c>
      <c r="G596" s="69"/>
      <c r="H596" s="68" t="str">
        <f t="shared" si="86"/>
        <v/>
      </c>
      <c r="I596" s="68" t="str">
        <f t="shared" si="87"/>
        <v/>
      </c>
      <c r="J596" s="70" t="str">
        <f t="shared" si="88"/>
        <v/>
      </c>
      <c r="K596" s="68" t="str">
        <f t="shared" si="89"/>
        <v/>
      </c>
      <c r="L596" s="68" t="str">
        <f>IF(A596="","",SUM($K$31:K596))</f>
        <v/>
      </c>
    </row>
    <row r="597" spans="1:12">
      <c r="A597" s="65" t="str">
        <f t="shared" si="80"/>
        <v/>
      </c>
      <c r="B597" s="66" t="str">
        <f t="shared" si="81"/>
        <v/>
      </c>
      <c r="C597" s="67" t="str">
        <f t="shared" si="82"/>
        <v/>
      </c>
      <c r="D597" s="68" t="str">
        <f t="shared" si="83"/>
        <v/>
      </c>
      <c r="E597" s="68" t="str">
        <f t="shared" si="84"/>
        <v/>
      </c>
      <c r="F597" s="68" t="str">
        <f t="shared" si="85"/>
        <v/>
      </c>
      <c r="G597" s="69"/>
      <c r="H597" s="68" t="str">
        <f t="shared" si="86"/>
        <v/>
      </c>
      <c r="I597" s="68" t="str">
        <f t="shared" si="87"/>
        <v/>
      </c>
      <c r="J597" s="70" t="str">
        <f t="shared" si="88"/>
        <v/>
      </c>
      <c r="K597" s="68" t="str">
        <f t="shared" si="89"/>
        <v/>
      </c>
      <c r="L597" s="68" t="str">
        <f>IF(A597="","",SUM($K$31:K597))</f>
        <v/>
      </c>
    </row>
    <row r="598" spans="1:12">
      <c r="A598" s="65" t="str">
        <f t="shared" si="80"/>
        <v/>
      </c>
      <c r="B598" s="66" t="str">
        <f t="shared" si="81"/>
        <v/>
      </c>
      <c r="C598" s="67" t="str">
        <f t="shared" si="82"/>
        <v/>
      </c>
      <c r="D598" s="68" t="str">
        <f t="shared" si="83"/>
        <v/>
      </c>
      <c r="E598" s="68" t="str">
        <f t="shared" si="84"/>
        <v/>
      </c>
      <c r="F598" s="68" t="str">
        <f t="shared" si="85"/>
        <v/>
      </c>
      <c r="G598" s="69"/>
      <c r="H598" s="68" t="str">
        <f t="shared" si="86"/>
        <v/>
      </c>
      <c r="I598" s="68" t="str">
        <f t="shared" si="87"/>
        <v/>
      </c>
      <c r="J598" s="70" t="str">
        <f t="shared" si="88"/>
        <v/>
      </c>
      <c r="K598" s="68" t="str">
        <f t="shared" si="89"/>
        <v/>
      </c>
      <c r="L598" s="68" t="str">
        <f>IF(A598="","",SUM($K$31:K598))</f>
        <v/>
      </c>
    </row>
    <row r="599" spans="1:12">
      <c r="A599" s="65" t="str">
        <f t="shared" si="80"/>
        <v/>
      </c>
      <c r="B599" s="66" t="str">
        <f t="shared" si="81"/>
        <v/>
      </c>
      <c r="C599" s="67" t="str">
        <f t="shared" si="82"/>
        <v/>
      </c>
      <c r="D599" s="68" t="str">
        <f t="shared" si="83"/>
        <v/>
      </c>
      <c r="E599" s="68" t="str">
        <f t="shared" si="84"/>
        <v/>
      </c>
      <c r="F599" s="68" t="str">
        <f t="shared" si="85"/>
        <v/>
      </c>
      <c r="G599" s="69"/>
      <c r="H599" s="68" t="str">
        <f t="shared" si="86"/>
        <v/>
      </c>
      <c r="I599" s="68" t="str">
        <f t="shared" si="87"/>
        <v/>
      </c>
      <c r="J599" s="70" t="str">
        <f t="shared" si="88"/>
        <v/>
      </c>
      <c r="K599" s="68" t="str">
        <f t="shared" si="89"/>
        <v/>
      </c>
      <c r="L599" s="68" t="str">
        <f>IF(A599="","",SUM($K$31:K599))</f>
        <v/>
      </c>
    </row>
    <row r="600" spans="1:12">
      <c r="A600" s="65" t="str">
        <f t="shared" si="80"/>
        <v/>
      </c>
      <c r="B600" s="66" t="str">
        <f t="shared" si="81"/>
        <v/>
      </c>
      <c r="C600" s="67" t="str">
        <f t="shared" si="82"/>
        <v/>
      </c>
      <c r="D600" s="68" t="str">
        <f t="shared" si="83"/>
        <v/>
      </c>
      <c r="E600" s="68" t="str">
        <f t="shared" si="84"/>
        <v/>
      </c>
      <c r="F600" s="68" t="str">
        <f t="shared" si="85"/>
        <v/>
      </c>
      <c r="G600" s="69"/>
      <c r="H600" s="68" t="str">
        <f t="shared" si="86"/>
        <v/>
      </c>
      <c r="I600" s="68" t="str">
        <f t="shared" si="87"/>
        <v/>
      </c>
      <c r="J600" s="70" t="str">
        <f t="shared" si="88"/>
        <v/>
      </c>
      <c r="K600" s="68" t="str">
        <f t="shared" si="89"/>
        <v/>
      </c>
      <c r="L600" s="68" t="str">
        <f>IF(A600="","",SUM($K$31:K600))</f>
        <v/>
      </c>
    </row>
    <row r="601" spans="1:12">
      <c r="A601" s="65" t="str">
        <f t="shared" si="80"/>
        <v/>
      </c>
      <c r="B601" s="66" t="str">
        <f t="shared" si="81"/>
        <v/>
      </c>
      <c r="C601" s="67" t="str">
        <f t="shared" si="82"/>
        <v/>
      </c>
      <c r="D601" s="68" t="str">
        <f t="shared" si="83"/>
        <v/>
      </c>
      <c r="E601" s="68" t="str">
        <f t="shared" si="84"/>
        <v/>
      </c>
      <c r="F601" s="68" t="str">
        <f t="shared" si="85"/>
        <v/>
      </c>
      <c r="G601" s="69"/>
      <c r="H601" s="68" t="str">
        <f t="shared" si="86"/>
        <v/>
      </c>
      <c r="I601" s="68" t="str">
        <f t="shared" si="87"/>
        <v/>
      </c>
      <c r="J601" s="70" t="str">
        <f t="shared" si="88"/>
        <v/>
      </c>
      <c r="K601" s="68" t="str">
        <f t="shared" si="89"/>
        <v/>
      </c>
      <c r="L601" s="68" t="str">
        <f>IF(A601="","",SUM($K$31:K601))</f>
        <v/>
      </c>
    </row>
    <row r="602" spans="1:12">
      <c r="A602" s="65" t="str">
        <f t="shared" si="80"/>
        <v/>
      </c>
      <c r="B602" s="66" t="str">
        <f t="shared" si="81"/>
        <v/>
      </c>
      <c r="C602" s="67" t="str">
        <f t="shared" si="82"/>
        <v/>
      </c>
      <c r="D602" s="68" t="str">
        <f t="shared" si="83"/>
        <v/>
      </c>
      <c r="E602" s="68" t="str">
        <f t="shared" si="84"/>
        <v/>
      </c>
      <c r="F602" s="68" t="str">
        <f t="shared" si="85"/>
        <v/>
      </c>
      <c r="G602" s="69"/>
      <c r="H602" s="68" t="str">
        <f t="shared" si="86"/>
        <v/>
      </c>
      <c r="I602" s="68" t="str">
        <f t="shared" si="87"/>
        <v/>
      </c>
      <c r="J602" s="70" t="str">
        <f t="shared" si="88"/>
        <v/>
      </c>
      <c r="K602" s="68" t="str">
        <f t="shared" si="89"/>
        <v/>
      </c>
      <c r="L602" s="68" t="str">
        <f>IF(A602="","",SUM($K$31:K602))</f>
        <v/>
      </c>
    </row>
    <row r="603" spans="1:12">
      <c r="A603" s="65" t="str">
        <f t="shared" si="80"/>
        <v/>
      </c>
      <c r="B603" s="66" t="str">
        <f t="shared" si="81"/>
        <v/>
      </c>
      <c r="C603" s="67" t="str">
        <f t="shared" si="82"/>
        <v/>
      </c>
      <c r="D603" s="68" t="str">
        <f t="shared" si="83"/>
        <v/>
      </c>
      <c r="E603" s="68" t="str">
        <f t="shared" si="84"/>
        <v/>
      </c>
      <c r="F603" s="68" t="str">
        <f t="shared" si="85"/>
        <v/>
      </c>
      <c r="G603" s="69"/>
      <c r="H603" s="68" t="str">
        <f t="shared" si="86"/>
        <v/>
      </c>
      <c r="I603" s="68" t="str">
        <f t="shared" si="87"/>
        <v/>
      </c>
      <c r="J603" s="70" t="str">
        <f t="shared" si="88"/>
        <v/>
      </c>
      <c r="K603" s="68" t="str">
        <f t="shared" si="89"/>
        <v/>
      </c>
      <c r="L603" s="68" t="str">
        <f>IF(A603="","",SUM($K$31:K603))</f>
        <v/>
      </c>
    </row>
    <row r="604" spans="1:12">
      <c r="A604" s="65" t="str">
        <f t="shared" si="80"/>
        <v/>
      </c>
      <c r="B604" s="66" t="str">
        <f t="shared" si="81"/>
        <v/>
      </c>
      <c r="C604" s="67" t="str">
        <f t="shared" si="82"/>
        <v/>
      </c>
      <c r="D604" s="68" t="str">
        <f t="shared" si="83"/>
        <v/>
      </c>
      <c r="E604" s="68" t="str">
        <f t="shared" si="84"/>
        <v/>
      </c>
      <c r="F604" s="68" t="str">
        <f t="shared" si="85"/>
        <v/>
      </c>
      <c r="G604" s="69"/>
      <c r="H604" s="68" t="str">
        <f t="shared" si="86"/>
        <v/>
      </c>
      <c r="I604" s="68" t="str">
        <f t="shared" si="87"/>
        <v/>
      </c>
      <c r="J604" s="70" t="str">
        <f t="shared" si="88"/>
        <v/>
      </c>
      <c r="K604" s="68" t="str">
        <f t="shared" si="89"/>
        <v/>
      </c>
      <c r="L604" s="68" t="str">
        <f>IF(A604="","",SUM($K$31:K604))</f>
        <v/>
      </c>
    </row>
    <row r="605" spans="1:12">
      <c r="A605" s="65" t="str">
        <f t="shared" si="80"/>
        <v/>
      </c>
      <c r="B605" s="66" t="str">
        <f t="shared" si="81"/>
        <v/>
      </c>
      <c r="C605" s="67" t="str">
        <f t="shared" si="82"/>
        <v/>
      </c>
      <c r="D605" s="68" t="str">
        <f t="shared" si="83"/>
        <v/>
      </c>
      <c r="E605" s="68" t="str">
        <f t="shared" si="84"/>
        <v/>
      </c>
      <c r="F605" s="68" t="str">
        <f t="shared" si="85"/>
        <v/>
      </c>
      <c r="G605" s="69"/>
      <c r="H605" s="68" t="str">
        <f t="shared" si="86"/>
        <v/>
      </c>
      <c r="I605" s="68" t="str">
        <f t="shared" si="87"/>
        <v/>
      </c>
      <c r="J605" s="70" t="str">
        <f t="shared" si="88"/>
        <v/>
      </c>
      <c r="K605" s="68" t="str">
        <f t="shared" si="89"/>
        <v/>
      </c>
      <c r="L605" s="68" t="str">
        <f>IF(A605="","",SUM($K$31:K605))</f>
        <v/>
      </c>
    </row>
    <row r="606" spans="1:12">
      <c r="A606" s="65" t="str">
        <f t="shared" si="80"/>
        <v/>
      </c>
      <c r="B606" s="66" t="str">
        <f t="shared" si="81"/>
        <v/>
      </c>
      <c r="C606" s="67" t="str">
        <f t="shared" si="82"/>
        <v/>
      </c>
      <c r="D606" s="68" t="str">
        <f t="shared" si="83"/>
        <v/>
      </c>
      <c r="E606" s="68" t="str">
        <f t="shared" si="84"/>
        <v/>
      </c>
      <c r="F606" s="68" t="str">
        <f t="shared" si="85"/>
        <v/>
      </c>
      <c r="G606" s="69"/>
      <c r="H606" s="68" t="str">
        <f t="shared" si="86"/>
        <v/>
      </c>
      <c r="I606" s="68" t="str">
        <f t="shared" si="87"/>
        <v/>
      </c>
      <c r="J606" s="70" t="str">
        <f t="shared" si="88"/>
        <v/>
      </c>
      <c r="K606" s="68" t="str">
        <f t="shared" si="89"/>
        <v/>
      </c>
      <c r="L606" s="68" t="str">
        <f>IF(A606="","",SUM($K$31:K606))</f>
        <v/>
      </c>
    </row>
    <row r="607" spans="1:12">
      <c r="A607" s="65" t="str">
        <f t="shared" ref="A607:A670" si="90">IF(I606="","",IF(OR(A606&gt;=nper,ROUND(I606,2)&lt;=0),"",A606+1))</f>
        <v/>
      </c>
      <c r="B607" s="66" t="str">
        <f t="shared" ref="B607:B670" si="91">IF(A607="","",IF(OR(periods_per_year=26,periods_per_year=52),IF(periods_per_year=26,IF(A607=1,fpdate,B606+14),IF(periods_per_year=52,IF(A607=1,fpdate,B606+7),"n/a")),IF(periods_per_year=24,DATE(YEAR(fpdate),MONTH(fpdate)+(A607-1)/2+IF(AND(DAY(fpdate)&gt;=15,MOD(A607,2)=0),1,0),IF(MOD(A607,2)=0,IF(DAY(fpdate)&gt;=15,DAY(fpdate)-14,DAY(fpdate)+14),DAY(fpdate))),IF(DAY(DATE(YEAR(fpdate),MONTH(fpdate)+A607-1,DAY(fpdate)))&lt;&gt;DAY(fpdate),DATE(YEAR(fpdate),MONTH(fpdate)+A607,0),DATE(YEAR(fpdate),MONTH(fpdate)+A607-1,DAY(fpdate))))))</f>
        <v/>
      </c>
      <c r="C607" s="67" t="str">
        <f t="shared" ref="C607:C670" si="92">IF(A607="","",IF(variable,IF(A607&lt;$L$6*periods_per_year,start_rate,IF($L$10&gt;=0,MIN($L$7,start_rate+$L$10*ROUNDUP((A607-$L$6*periods_per_year)/$L$9,0)),MAX($L$8,start_rate+$L$10*ROUNDUP((A607-$L$6*periods_per_year)/$L$9,0)))),start_rate))</f>
        <v/>
      </c>
      <c r="D607" s="68" t="str">
        <f t="shared" ref="D607:D670" si="93">IF(A607="","",ROUND((((1+C607/CP)^(CP/periods_per_year))-1)*I606,2))</f>
        <v/>
      </c>
      <c r="E607" s="68" t="str">
        <f t="shared" ref="E607:E670" si="94">IF(A607="","",IF(A607=nper,I606+D607,MIN(I606+D607,IF(C607=C606,E606,IF($D$10="Acc Bi-Weekly",ROUND((-PMT(((1+C607/CP)^(CP/12))-1,(nper-A607+1)*12/26,I606))/2,2),IF($D$10="Acc Weekly",ROUND((-PMT(((1+C607/CP)^(CP/12))-1,(nper-A607+1)*12/52,I606))/4,2),ROUND(-PMT(((1+C607/CP)^(CP/periods_per_year))-1,nper-A607+1,I606),2)))))))</f>
        <v/>
      </c>
      <c r="F607" s="68" t="str">
        <f t="shared" ref="F607:F670" si="95">IF(A607="","",IF(I606&lt;=E607,0,IF(IF(MOD(A607,int)=0,$D$14,0)+E607&gt;=I606+D607,I606+D607-E607,IF(MOD(A607,int)=0,$D$14,0)+IF(IF(MOD(A607,int)=0,$D$14,0)+IF(MOD(A607-$D$17,periods_per_year)=0,$D$16,0)+E607&lt;I606+D607,IF(MOD(A607-$D$17,periods_per_year)=0,$D$16,0),I606+D607-IF(MOD(A607,int)=0,$D$14,0)-E607))))</f>
        <v/>
      </c>
      <c r="G607" s="69"/>
      <c r="H607" s="68" t="str">
        <f t="shared" ref="H607:H670" si="96">IF(A607="","",E607-D607+G607+IF(F607="",0,F607))</f>
        <v/>
      </c>
      <c r="I607" s="68" t="str">
        <f t="shared" ref="I607:I670" si="97">IF(A607="","",I606-H607)</f>
        <v/>
      </c>
      <c r="J607" s="70" t="str">
        <f t="shared" ref="J607:J670" si="98">IF(A607="","",IF(MOD(A607,periods_per_year)=0,A607/periods_per_year,""))</f>
        <v/>
      </c>
      <c r="K607" s="68" t="str">
        <f t="shared" ref="K607:K670" si="99">IF(A607="","",$L$22*D607)</f>
        <v/>
      </c>
      <c r="L607" s="68" t="str">
        <f>IF(A607="","",SUM($K$31:K607))</f>
        <v/>
      </c>
    </row>
    <row r="608" spans="1:12">
      <c r="A608" s="65" t="str">
        <f t="shared" si="90"/>
        <v/>
      </c>
      <c r="B608" s="66" t="str">
        <f t="shared" si="91"/>
        <v/>
      </c>
      <c r="C608" s="67" t="str">
        <f t="shared" si="92"/>
        <v/>
      </c>
      <c r="D608" s="68" t="str">
        <f t="shared" si="93"/>
        <v/>
      </c>
      <c r="E608" s="68" t="str">
        <f t="shared" si="94"/>
        <v/>
      </c>
      <c r="F608" s="68" t="str">
        <f t="shared" si="95"/>
        <v/>
      </c>
      <c r="G608" s="69"/>
      <c r="H608" s="68" t="str">
        <f t="shared" si="96"/>
        <v/>
      </c>
      <c r="I608" s="68" t="str">
        <f t="shared" si="97"/>
        <v/>
      </c>
      <c r="J608" s="70" t="str">
        <f t="shared" si="98"/>
        <v/>
      </c>
      <c r="K608" s="68" t="str">
        <f t="shared" si="99"/>
        <v/>
      </c>
      <c r="L608" s="68" t="str">
        <f>IF(A608="","",SUM($K$31:K608))</f>
        <v/>
      </c>
    </row>
    <row r="609" spans="1:12">
      <c r="A609" s="65" t="str">
        <f t="shared" si="90"/>
        <v/>
      </c>
      <c r="B609" s="66" t="str">
        <f t="shared" si="91"/>
        <v/>
      </c>
      <c r="C609" s="67" t="str">
        <f t="shared" si="92"/>
        <v/>
      </c>
      <c r="D609" s="68" t="str">
        <f t="shared" si="93"/>
        <v/>
      </c>
      <c r="E609" s="68" t="str">
        <f t="shared" si="94"/>
        <v/>
      </c>
      <c r="F609" s="68" t="str">
        <f t="shared" si="95"/>
        <v/>
      </c>
      <c r="G609" s="69"/>
      <c r="H609" s="68" t="str">
        <f t="shared" si="96"/>
        <v/>
      </c>
      <c r="I609" s="68" t="str">
        <f t="shared" si="97"/>
        <v/>
      </c>
      <c r="J609" s="70" t="str">
        <f t="shared" si="98"/>
        <v/>
      </c>
      <c r="K609" s="68" t="str">
        <f t="shared" si="99"/>
        <v/>
      </c>
      <c r="L609" s="68" t="str">
        <f>IF(A609="","",SUM($K$31:K609))</f>
        <v/>
      </c>
    </row>
    <row r="610" spans="1:12">
      <c r="A610" s="65" t="str">
        <f t="shared" si="90"/>
        <v/>
      </c>
      <c r="B610" s="66" t="str">
        <f t="shared" si="91"/>
        <v/>
      </c>
      <c r="C610" s="67" t="str">
        <f t="shared" si="92"/>
        <v/>
      </c>
      <c r="D610" s="68" t="str">
        <f t="shared" si="93"/>
        <v/>
      </c>
      <c r="E610" s="68" t="str">
        <f t="shared" si="94"/>
        <v/>
      </c>
      <c r="F610" s="68" t="str">
        <f t="shared" si="95"/>
        <v/>
      </c>
      <c r="G610" s="69"/>
      <c r="H610" s="68" t="str">
        <f t="shared" si="96"/>
        <v/>
      </c>
      <c r="I610" s="68" t="str">
        <f t="shared" si="97"/>
        <v/>
      </c>
      <c r="J610" s="70" t="str">
        <f t="shared" si="98"/>
        <v/>
      </c>
      <c r="K610" s="68" t="str">
        <f t="shared" si="99"/>
        <v/>
      </c>
      <c r="L610" s="68" t="str">
        <f>IF(A610="","",SUM($K$31:K610))</f>
        <v/>
      </c>
    </row>
    <row r="611" spans="1:12">
      <c r="A611" s="65" t="str">
        <f t="shared" si="90"/>
        <v/>
      </c>
      <c r="B611" s="66" t="str">
        <f t="shared" si="91"/>
        <v/>
      </c>
      <c r="C611" s="67" t="str">
        <f t="shared" si="92"/>
        <v/>
      </c>
      <c r="D611" s="68" t="str">
        <f t="shared" si="93"/>
        <v/>
      </c>
      <c r="E611" s="68" t="str">
        <f t="shared" si="94"/>
        <v/>
      </c>
      <c r="F611" s="68" t="str">
        <f t="shared" si="95"/>
        <v/>
      </c>
      <c r="G611" s="69"/>
      <c r="H611" s="68" t="str">
        <f t="shared" si="96"/>
        <v/>
      </c>
      <c r="I611" s="68" t="str">
        <f t="shared" si="97"/>
        <v/>
      </c>
      <c r="J611" s="70" t="str">
        <f t="shared" si="98"/>
        <v/>
      </c>
      <c r="K611" s="68" t="str">
        <f t="shared" si="99"/>
        <v/>
      </c>
      <c r="L611" s="68" t="str">
        <f>IF(A611="","",SUM($K$31:K611))</f>
        <v/>
      </c>
    </row>
    <row r="612" spans="1:12">
      <c r="A612" s="65" t="str">
        <f t="shared" si="90"/>
        <v/>
      </c>
      <c r="B612" s="66" t="str">
        <f t="shared" si="91"/>
        <v/>
      </c>
      <c r="C612" s="67" t="str">
        <f t="shared" si="92"/>
        <v/>
      </c>
      <c r="D612" s="68" t="str">
        <f t="shared" si="93"/>
        <v/>
      </c>
      <c r="E612" s="68" t="str">
        <f t="shared" si="94"/>
        <v/>
      </c>
      <c r="F612" s="68" t="str">
        <f t="shared" si="95"/>
        <v/>
      </c>
      <c r="G612" s="69"/>
      <c r="H612" s="68" t="str">
        <f t="shared" si="96"/>
        <v/>
      </c>
      <c r="I612" s="68" t="str">
        <f t="shared" si="97"/>
        <v/>
      </c>
      <c r="J612" s="70" t="str">
        <f t="shared" si="98"/>
        <v/>
      </c>
      <c r="K612" s="68" t="str">
        <f t="shared" si="99"/>
        <v/>
      </c>
      <c r="L612" s="68" t="str">
        <f>IF(A612="","",SUM($K$31:K612))</f>
        <v/>
      </c>
    </row>
    <row r="613" spans="1:12">
      <c r="A613" s="65" t="str">
        <f t="shared" si="90"/>
        <v/>
      </c>
      <c r="B613" s="66" t="str">
        <f t="shared" si="91"/>
        <v/>
      </c>
      <c r="C613" s="67" t="str">
        <f t="shared" si="92"/>
        <v/>
      </c>
      <c r="D613" s="68" t="str">
        <f t="shared" si="93"/>
        <v/>
      </c>
      <c r="E613" s="68" t="str">
        <f t="shared" si="94"/>
        <v/>
      </c>
      <c r="F613" s="68" t="str">
        <f t="shared" si="95"/>
        <v/>
      </c>
      <c r="G613" s="69"/>
      <c r="H613" s="68" t="str">
        <f t="shared" si="96"/>
        <v/>
      </c>
      <c r="I613" s="68" t="str">
        <f t="shared" si="97"/>
        <v/>
      </c>
      <c r="J613" s="70" t="str">
        <f t="shared" si="98"/>
        <v/>
      </c>
      <c r="K613" s="68" t="str">
        <f t="shared" si="99"/>
        <v/>
      </c>
      <c r="L613" s="68" t="str">
        <f>IF(A613="","",SUM($K$31:K613))</f>
        <v/>
      </c>
    </row>
    <row r="614" spans="1:12">
      <c r="A614" s="65" t="str">
        <f t="shared" si="90"/>
        <v/>
      </c>
      <c r="B614" s="66" t="str">
        <f t="shared" si="91"/>
        <v/>
      </c>
      <c r="C614" s="67" t="str">
        <f t="shared" si="92"/>
        <v/>
      </c>
      <c r="D614" s="68" t="str">
        <f t="shared" si="93"/>
        <v/>
      </c>
      <c r="E614" s="68" t="str">
        <f t="shared" si="94"/>
        <v/>
      </c>
      <c r="F614" s="68" t="str">
        <f t="shared" si="95"/>
        <v/>
      </c>
      <c r="G614" s="69"/>
      <c r="H614" s="68" t="str">
        <f t="shared" si="96"/>
        <v/>
      </c>
      <c r="I614" s="68" t="str">
        <f t="shared" si="97"/>
        <v/>
      </c>
      <c r="J614" s="70" t="str">
        <f t="shared" si="98"/>
        <v/>
      </c>
      <c r="K614" s="68" t="str">
        <f t="shared" si="99"/>
        <v/>
      </c>
      <c r="L614" s="68" t="str">
        <f>IF(A614="","",SUM($K$31:K614))</f>
        <v/>
      </c>
    </row>
    <row r="615" spans="1:12">
      <c r="A615" s="65" t="str">
        <f t="shared" si="90"/>
        <v/>
      </c>
      <c r="B615" s="66" t="str">
        <f t="shared" si="91"/>
        <v/>
      </c>
      <c r="C615" s="67" t="str">
        <f t="shared" si="92"/>
        <v/>
      </c>
      <c r="D615" s="68" t="str">
        <f t="shared" si="93"/>
        <v/>
      </c>
      <c r="E615" s="68" t="str">
        <f t="shared" si="94"/>
        <v/>
      </c>
      <c r="F615" s="68" t="str">
        <f t="shared" si="95"/>
        <v/>
      </c>
      <c r="G615" s="69"/>
      <c r="H615" s="68" t="str">
        <f t="shared" si="96"/>
        <v/>
      </c>
      <c r="I615" s="68" t="str">
        <f t="shared" si="97"/>
        <v/>
      </c>
      <c r="J615" s="70" t="str">
        <f t="shared" si="98"/>
        <v/>
      </c>
      <c r="K615" s="68" t="str">
        <f t="shared" si="99"/>
        <v/>
      </c>
      <c r="L615" s="68" t="str">
        <f>IF(A615="","",SUM($K$31:K615))</f>
        <v/>
      </c>
    </row>
    <row r="616" spans="1:12">
      <c r="A616" s="65" t="str">
        <f t="shared" si="90"/>
        <v/>
      </c>
      <c r="B616" s="66" t="str">
        <f t="shared" si="91"/>
        <v/>
      </c>
      <c r="C616" s="67" t="str">
        <f t="shared" si="92"/>
        <v/>
      </c>
      <c r="D616" s="68" t="str">
        <f t="shared" si="93"/>
        <v/>
      </c>
      <c r="E616" s="68" t="str">
        <f t="shared" si="94"/>
        <v/>
      </c>
      <c r="F616" s="68" t="str">
        <f t="shared" si="95"/>
        <v/>
      </c>
      <c r="G616" s="69"/>
      <c r="H616" s="68" t="str">
        <f t="shared" si="96"/>
        <v/>
      </c>
      <c r="I616" s="68" t="str">
        <f t="shared" si="97"/>
        <v/>
      </c>
      <c r="J616" s="70" t="str">
        <f t="shared" si="98"/>
        <v/>
      </c>
      <c r="K616" s="68" t="str">
        <f t="shared" si="99"/>
        <v/>
      </c>
      <c r="L616" s="68" t="str">
        <f>IF(A616="","",SUM($K$31:K616))</f>
        <v/>
      </c>
    </row>
    <row r="617" spans="1:12">
      <c r="A617" s="65" t="str">
        <f t="shared" si="90"/>
        <v/>
      </c>
      <c r="B617" s="66" t="str">
        <f t="shared" si="91"/>
        <v/>
      </c>
      <c r="C617" s="67" t="str">
        <f t="shared" si="92"/>
        <v/>
      </c>
      <c r="D617" s="68" t="str">
        <f t="shared" si="93"/>
        <v/>
      </c>
      <c r="E617" s="68" t="str">
        <f t="shared" si="94"/>
        <v/>
      </c>
      <c r="F617" s="68" t="str">
        <f t="shared" si="95"/>
        <v/>
      </c>
      <c r="G617" s="69"/>
      <c r="H617" s="68" t="str">
        <f t="shared" si="96"/>
        <v/>
      </c>
      <c r="I617" s="68" t="str">
        <f t="shared" si="97"/>
        <v/>
      </c>
      <c r="J617" s="70" t="str">
        <f t="shared" si="98"/>
        <v/>
      </c>
      <c r="K617" s="68" t="str">
        <f t="shared" si="99"/>
        <v/>
      </c>
      <c r="L617" s="68" t="str">
        <f>IF(A617="","",SUM($K$31:K617))</f>
        <v/>
      </c>
    </row>
    <row r="618" spans="1:12">
      <c r="A618" s="65" t="str">
        <f t="shared" si="90"/>
        <v/>
      </c>
      <c r="B618" s="66" t="str">
        <f t="shared" si="91"/>
        <v/>
      </c>
      <c r="C618" s="67" t="str">
        <f t="shared" si="92"/>
        <v/>
      </c>
      <c r="D618" s="68" t="str">
        <f t="shared" si="93"/>
        <v/>
      </c>
      <c r="E618" s="68" t="str">
        <f t="shared" si="94"/>
        <v/>
      </c>
      <c r="F618" s="68" t="str">
        <f t="shared" si="95"/>
        <v/>
      </c>
      <c r="G618" s="69"/>
      <c r="H618" s="68" t="str">
        <f t="shared" si="96"/>
        <v/>
      </c>
      <c r="I618" s="68" t="str">
        <f t="shared" si="97"/>
        <v/>
      </c>
      <c r="J618" s="70" t="str">
        <f t="shared" si="98"/>
        <v/>
      </c>
      <c r="K618" s="68" t="str">
        <f t="shared" si="99"/>
        <v/>
      </c>
      <c r="L618" s="68" t="str">
        <f>IF(A618="","",SUM($K$31:K618))</f>
        <v/>
      </c>
    </row>
    <row r="619" spans="1:12">
      <c r="A619" s="65" t="str">
        <f t="shared" si="90"/>
        <v/>
      </c>
      <c r="B619" s="66" t="str">
        <f t="shared" si="91"/>
        <v/>
      </c>
      <c r="C619" s="67" t="str">
        <f t="shared" si="92"/>
        <v/>
      </c>
      <c r="D619" s="68" t="str">
        <f t="shared" si="93"/>
        <v/>
      </c>
      <c r="E619" s="68" t="str">
        <f t="shared" si="94"/>
        <v/>
      </c>
      <c r="F619" s="68" t="str">
        <f t="shared" si="95"/>
        <v/>
      </c>
      <c r="G619" s="69"/>
      <c r="H619" s="68" t="str">
        <f t="shared" si="96"/>
        <v/>
      </c>
      <c r="I619" s="68" t="str">
        <f t="shared" si="97"/>
        <v/>
      </c>
      <c r="J619" s="70" t="str">
        <f t="shared" si="98"/>
        <v/>
      </c>
      <c r="K619" s="68" t="str">
        <f t="shared" si="99"/>
        <v/>
      </c>
      <c r="L619" s="68" t="str">
        <f>IF(A619="","",SUM($K$31:K619))</f>
        <v/>
      </c>
    </row>
    <row r="620" spans="1:12">
      <c r="A620" s="65" t="str">
        <f t="shared" si="90"/>
        <v/>
      </c>
      <c r="B620" s="66" t="str">
        <f t="shared" si="91"/>
        <v/>
      </c>
      <c r="C620" s="67" t="str">
        <f t="shared" si="92"/>
        <v/>
      </c>
      <c r="D620" s="68" t="str">
        <f t="shared" si="93"/>
        <v/>
      </c>
      <c r="E620" s="68" t="str">
        <f t="shared" si="94"/>
        <v/>
      </c>
      <c r="F620" s="68" t="str">
        <f t="shared" si="95"/>
        <v/>
      </c>
      <c r="G620" s="69"/>
      <c r="H620" s="68" t="str">
        <f t="shared" si="96"/>
        <v/>
      </c>
      <c r="I620" s="68" t="str">
        <f t="shared" si="97"/>
        <v/>
      </c>
      <c r="J620" s="70" t="str">
        <f t="shared" si="98"/>
        <v/>
      </c>
      <c r="K620" s="68" t="str">
        <f t="shared" si="99"/>
        <v/>
      </c>
      <c r="L620" s="68" t="str">
        <f>IF(A620="","",SUM($K$31:K620))</f>
        <v/>
      </c>
    </row>
    <row r="621" spans="1:12">
      <c r="A621" s="65" t="str">
        <f t="shared" si="90"/>
        <v/>
      </c>
      <c r="B621" s="66" t="str">
        <f t="shared" si="91"/>
        <v/>
      </c>
      <c r="C621" s="67" t="str">
        <f t="shared" si="92"/>
        <v/>
      </c>
      <c r="D621" s="68" t="str">
        <f t="shared" si="93"/>
        <v/>
      </c>
      <c r="E621" s="68" t="str">
        <f t="shared" si="94"/>
        <v/>
      </c>
      <c r="F621" s="68" t="str">
        <f t="shared" si="95"/>
        <v/>
      </c>
      <c r="G621" s="69"/>
      <c r="H621" s="68" t="str">
        <f t="shared" si="96"/>
        <v/>
      </c>
      <c r="I621" s="68" t="str">
        <f t="shared" si="97"/>
        <v/>
      </c>
      <c r="J621" s="70" t="str">
        <f t="shared" si="98"/>
        <v/>
      </c>
      <c r="K621" s="68" t="str">
        <f t="shared" si="99"/>
        <v/>
      </c>
      <c r="L621" s="68" t="str">
        <f>IF(A621="","",SUM($K$31:K621))</f>
        <v/>
      </c>
    </row>
    <row r="622" spans="1:12">
      <c r="A622" s="65" t="str">
        <f t="shared" si="90"/>
        <v/>
      </c>
      <c r="B622" s="66" t="str">
        <f t="shared" si="91"/>
        <v/>
      </c>
      <c r="C622" s="67" t="str">
        <f t="shared" si="92"/>
        <v/>
      </c>
      <c r="D622" s="68" t="str">
        <f t="shared" si="93"/>
        <v/>
      </c>
      <c r="E622" s="68" t="str">
        <f t="shared" si="94"/>
        <v/>
      </c>
      <c r="F622" s="68" t="str">
        <f t="shared" si="95"/>
        <v/>
      </c>
      <c r="G622" s="69"/>
      <c r="H622" s="68" t="str">
        <f t="shared" si="96"/>
        <v/>
      </c>
      <c r="I622" s="68" t="str">
        <f t="shared" si="97"/>
        <v/>
      </c>
      <c r="J622" s="70" t="str">
        <f t="shared" si="98"/>
        <v/>
      </c>
      <c r="K622" s="68" t="str">
        <f t="shared" si="99"/>
        <v/>
      </c>
      <c r="L622" s="68" t="str">
        <f>IF(A622="","",SUM($K$31:K622))</f>
        <v/>
      </c>
    </row>
    <row r="623" spans="1:12">
      <c r="A623" s="65" t="str">
        <f t="shared" si="90"/>
        <v/>
      </c>
      <c r="B623" s="66" t="str">
        <f t="shared" si="91"/>
        <v/>
      </c>
      <c r="C623" s="67" t="str">
        <f t="shared" si="92"/>
        <v/>
      </c>
      <c r="D623" s="68" t="str">
        <f t="shared" si="93"/>
        <v/>
      </c>
      <c r="E623" s="68" t="str">
        <f t="shared" si="94"/>
        <v/>
      </c>
      <c r="F623" s="68" t="str">
        <f t="shared" si="95"/>
        <v/>
      </c>
      <c r="G623" s="69"/>
      <c r="H623" s="68" t="str">
        <f t="shared" si="96"/>
        <v/>
      </c>
      <c r="I623" s="68" t="str">
        <f t="shared" si="97"/>
        <v/>
      </c>
      <c r="J623" s="70" t="str">
        <f t="shared" si="98"/>
        <v/>
      </c>
      <c r="K623" s="68" t="str">
        <f t="shared" si="99"/>
        <v/>
      </c>
      <c r="L623" s="68" t="str">
        <f>IF(A623="","",SUM($K$31:K623))</f>
        <v/>
      </c>
    </row>
    <row r="624" spans="1:12">
      <c r="A624" s="65" t="str">
        <f t="shared" si="90"/>
        <v/>
      </c>
      <c r="B624" s="66" t="str">
        <f t="shared" si="91"/>
        <v/>
      </c>
      <c r="C624" s="67" t="str">
        <f t="shared" si="92"/>
        <v/>
      </c>
      <c r="D624" s="68" t="str">
        <f t="shared" si="93"/>
        <v/>
      </c>
      <c r="E624" s="68" t="str">
        <f t="shared" si="94"/>
        <v/>
      </c>
      <c r="F624" s="68" t="str">
        <f t="shared" si="95"/>
        <v/>
      </c>
      <c r="G624" s="69"/>
      <c r="H624" s="68" t="str">
        <f t="shared" si="96"/>
        <v/>
      </c>
      <c r="I624" s="68" t="str">
        <f t="shared" si="97"/>
        <v/>
      </c>
      <c r="J624" s="70" t="str">
        <f t="shared" si="98"/>
        <v/>
      </c>
      <c r="K624" s="68" t="str">
        <f t="shared" si="99"/>
        <v/>
      </c>
      <c r="L624" s="68" t="str">
        <f>IF(A624="","",SUM($K$31:K624))</f>
        <v/>
      </c>
    </row>
    <row r="625" spans="1:12">
      <c r="A625" s="65" t="str">
        <f t="shared" si="90"/>
        <v/>
      </c>
      <c r="B625" s="66" t="str">
        <f t="shared" si="91"/>
        <v/>
      </c>
      <c r="C625" s="67" t="str">
        <f t="shared" si="92"/>
        <v/>
      </c>
      <c r="D625" s="68" t="str">
        <f t="shared" si="93"/>
        <v/>
      </c>
      <c r="E625" s="68" t="str">
        <f t="shared" si="94"/>
        <v/>
      </c>
      <c r="F625" s="68" t="str">
        <f t="shared" si="95"/>
        <v/>
      </c>
      <c r="G625" s="69"/>
      <c r="H625" s="68" t="str">
        <f t="shared" si="96"/>
        <v/>
      </c>
      <c r="I625" s="68" t="str">
        <f t="shared" si="97"/>
        <v/>
      </c>
      <c r="J625" s="70" t="str">
        <f t="shared" si="98"/>
        <v/>
      </c>
      <c r="K625" s="68" t="str">
        <f t="shared" si="99"/>
        <v/>
      </c>
      <c r="L625" s="68" t="str">
        <f>IF(A625="","",SUM($K$31:K625))</f>
        <v/>
      </c>
    </row>
    <row r="626" spans="1:12">
      <c r="A626" s="65" t="str">
        <f t="shared" si="90"/>
        <v/>
      </c>
      <c r="B626" s="66" t="str">
        <f t="shared" si="91"/>
        <v/>
      </c>
      <c r="C626" s="67" t="str">
        <f t="shared" si="92"/>
        <v/>
      </c>
      <c r="D626" s="68" t="str">
        <f t="shared" si="93"/>
        <v/>
      </c>
      <c r="E626" s="68" t="str">
        <f t="shared" si="94"/>
        <v/>
      </c>
      <c r="F626" s="68" t="str">
        <f t="shared" si="95"/>
        <v/>
      </c>
      <c r="G626" s="69"/>
      <c r="H626" s="68" t="str">
        <f t="shared" si="96"/>
        <v/>
      </c>
      <c r="I626" s="68" t="str">
        <f t="shared" si="97"/>
        <v/>
      </c>
      <c r="J626" s="70" t="str">
        <f t="shared" si="98"/>
        <v/>
      </c>
      <c r="K626" s="68" t="str">
        <f t="shared" si="99"/>
        <v/>
      </c>
      <c r="L626" s="68" t="str">
        <f>IF(A626="","",SUM($K$31:K626))</f>
        <v/>
      </c>
    </row>
    <row r="627" spans="1:12">
      <c r="A627" s="65" t="str">
        <f t="shared" si="90"/>
        <v/>
      </c>
      <c r="B627" s="66" t="str">
        <f t="shared" si="91"/>
        <v/>
      </c>
      <c r="C627" s="67" t="str">
        <f t="shared" si="92"/>
        <v/>
      </c>
      <c r="D627" s="68" t="str">
        <f t="shared" si="93"/>
        <v/>
      </c>
      <c r="E627" s="68" t="str">
        <f t="shared" si="94"/>
        <v/>
      </c>
      <c r="F627" s="68" t="str">
        <f t="shared" si="95"/>
        <v/>
      </c>
      <c r="G627" s="69"/>
      <c r="H627" s="68" t="str">
        <f t="shared" si="96"/>
        <v/>
      </c>
      <c r="I627" s="68" t="str">
        <f t="shared" si="97"/>
        <v/>
      </c>
      <c r="J627" s="70" t="str">
        <f t="shared" si="98"/>
        <v/>
      </c>
      <c r="K627" s="68" t="str">
        <f t="shared" si="99"/>
        <v/>
      </c>
      <c r="L627" s="68" t="str">
        <f>IF(A627="","",SUM($K$31:K627))</f>
        <v/>
      </c>
    </row>
    <row r="628" spans="1:12">
      <c r="A628" s="65" t="str">
        <f t="shared" si="90"/>
        <v/>
      </c>
      <c r="B628" s="66" t="str">
        <f t="shared" si="91"/>
        <v/>
      </c>
      <c r="C628" s="67" t="str">
        <f t="shared" si="92"/>
        <v/>
      </c>
      <c r="D628" s="68" t="str">
        <f t="shared" si="93"/>
        <v/>
      </c>
      <c r="E628" s="68" t="str">
        <f t="shared" si="94"/>
        <v/>
      </c>
      <c r="F628" s="68" t="str">
        <f t="shared" si="95"/>
        <v/>
      </c>
      <c r="G628" s="69"/>
      <c r="H628" s="68" t="str">
        <f t="shared" si="96"/>
        <v/>
      </c>
      <c r="I628" s="68" t="str">
        <f t="shared" si="97"/>
        <v/>
      </c>
      <c r="J628" s="70" t="str">
        <f t="shared" si="98"/>
        <v/>
      </c>
      <c r="K628" s="68" t="str">
        <f t="shared" si="99"/>
        <v/>
      </c>
      <c r="L628" s="68" t="str">
        <f>IF(A628="","",SUM($K$31:K628))</f>
        <v/>
      </c>
    </row>
    <row r="629" spans="1:12">
      <c r="A629" s="65" t="str">
        <f t="shared" si="90"/>
        <v/>
      </c>
      <c r="B629" s="66" t="str">
        <f t="shared" si="91"/>
        <v/>
      </c>
      <c r="C629" s="67" t="str">
        <f t="shared" si="92"/>
        <v/>
      </c>
      <c r="D629" s="68" t="str">
        <f t="shared" si="93"/>
        <v/>
      </c>
      <c r="E629" s="68" t="str">
        <f t="shared" si="94"/>
        <v/>
      </c>
      <c r="F629" s="68" t="str">
        <f t="shared" si="95"/>
        <v/>
      </c>
      <c r="G629" s="69"/>
      <c r="H629" s="68" t="str">
        <f t="shared" si="96"/>
        <v/>
      </c>
      <c r="I629" s="68" t="str">
        <f t="shared" si="97"/>
        <v/>
      </c>
      <c r="J629" s="70" t="str">
        <f t="shared" si="98"/>
        <v/>
      </c>
      <c r="K629" s="68" t="str">
        <f t="shared" si="99"/>
        <v/>
      </c>
      <c r="L629" s="68" t="str">
        <f>IF(A629="","",SUM($K$31:K629))</f>
        <v/>
      </c>
    </row>
    <row r="630" spans="1:12">
      <c r="A630" s="65" t="str">
        <f t="shared" si="90"/>
        <v/>
      </c>
      <c r="B630" s="66" t="str">
        <f t="shared" si="91"/>
        <v/>
      </c>
      <c r="C630" s="67" t="str">
        <f t="shared" si="92"/>
        <v/>
      </c>
      <c r="D630" s="68" t="str">
        <f t="shared" si="93"/>
        <v/>
      </c>
      <c r="E630" s="68" t="str">
        <f t="shared" si="94"/>
        <v/>
      </c>
      <c r="F630" s="68" t="str">
        <f t="shared" si="95"/>
        <v/>
      </c>
      <c r="G630" s="69"/>
      <c r="H630" s="68" t="str">
        <f t="shared" si="96"/>
        <v/>
      </c>
      <c r="I630" s="68" t="str">
        <f t="shared" si="97"/>
        <v/>
      </c>
      <c r="J630" s="70" t="str">
        <f t="shared" si="98"/>
        <v/>
      </c>
      <c r="K630" s="68" t="str">
        <f t="shared" si="99"/>
        <v/>
      </c>
      <c r="L630" s="68" t="str">
        <f>IF(A630="","",SUM($K$31:K630))</f>
        <v/>
      </c>
    </row>
    <row r="631" spans="1:12">
      <c r="A631" s="65" t="str">
        <f t="shared" si="90"/>
        <v/>
      </c>
      <c r="B631" s="66" t="str">
        <f t="shared" si="91"/>
        <v/>
      </c>
      <c r="C631" s="67" t="str">
        <f t="shared" si="92"/>
        <v/>
      </c>
      <c r="D631" s="68" t="str">
        <f t="shared" si="93"/>
        <v/>
      </c>
      <c r="E631" s="68" t="str">
        <f t="shared" si="94"/>
        <v/>
      </c>
      <c r="F631" s="68" t="str">
        <f t="shared" si="95"/>
        <v/>
      </c>
      <c r="G631" s="69"/>
      <c r="H631" s="68" t="str">
        <f t="shared" si="96"/>
        <v/>
      </c>
      <c r="I631" s="68" t="str">
        <f t="shared" si="97"/>
        <v/>
      </c>
      <c r="J631" s="70" t="str">
        <f t="shared" si="98"/>
        <v/>
      </c>
      <c r="K631" s="68" t="str">
        <f t="shared" si="99"/>
        <v/>
      </c>
      <c r="L631" s="68" t="str">
        <f>IF(A631="","",SUM($K$31:K631))</f>
        <v/>
      </c>
    </row>
    <row r="632" spans="1:12">
      <c r="A632" s="65" t="str">
        <f t="shared" si="90"/>
        <v/>
      </c>
      <c r="B632" s="66" t="str">
        <f t="shared" si="91"/>
        <v/>
      </c>
      <c r="C632" s="67" t="str">
        <f t="shared" si="92"/>
        <v/>
      </c>
      <c r="D632" s="68" t="str">
        <f t="shared" si="93"/>
        <v/>
      </c>
      <c r="E632" s="68" t="str">
        <f t="shared" si="94"/>
        <v/>
      </c>
      <c r="F632" s="68" t="str">
        <f t="shared" si="95"/>
        <v/>
      </c>
      <c r="G632" s="69"/>
      <c r="H632" s="68" t="str">
        <f t="shared" si="96"/>
        <v/>
      </c>
      <c r="I632" s="68" t="str">
        <f t="shared" si="97"/>
        <v/>
      </c>
      <c r="J632" s="70" t="str">
        <f t="shared" si="98"/>
        <v/>
      </c>
      <c r="K632" s="68" t="str">
        <f t="shared" si="99"/>
        <v/>
      </c>
      <c r="L632" s="68" t="str">
        <f>IF(A632="","",SUM($K$31:K632))</f>
        <v/>
      </c>
    </row>
    <row r="633" spans="1:12">
      <c r="A633" s="65" t="str">
        <f t="shared" si="90"/>
        <v/>
      </c>
      <c r="B633" s="66" t="str">
        <f t="shared" si="91"/>
        <v/>
      </c>
      <c r="C633" s="67" t="str">
        <f t="shared" si="92"/>
        <v/>
      </c>
      <c r="D633" s="68" t="str">
        <f t="shared" si="93"/>
        <v/>
      </c>
      <c r="E633" s="68" t="str">
        <f t="shared" si="94"/>
        <v/>
      </c>
      <c r="F633" s="68" t="str">
        <f t="shared" si="95"/>
        <v/>
      </c>
      <c r="G633" s="69"/>
      <c r="H633" s="68" t="str">
        <f t="shared" si="96"/>
        <v/>
      </c>
      <c r="I633" s="68" t="str">
        <f t="shared" si="97"/>
        <v/>
      </c>
      <c r="J633" s="70" t="str">
        <f t="shared" si="98"/>
        <v/>
      </c>
      <c r="K633" s="68" t="str">
        <f t="shared" si="99"/>
        <v/>
      </c>
      <c r="L633" s="68" t="str">
        <f>IF(A633="","",SUM($K$31:K633))</f>
        <v/>
      </c>
    </row>
    <row r="634" spans="1:12">
      <c r="A634" s="65" t="str">
        <f t="shared" si="90"/>
        <v/>
      </c>
      <c r="B634" s="66" t="str">
        <f t="shared" si="91"/>
        <v/>
      </c>
      <c r="C634" s="67" t="str">
        <f t="shared" si="92"/>
        <v/>
      </c>
      <c r="D634" s="68" t="str">
        <f t="shared" si="93"/>
        <v/>
      </c>
      <c r="E634" s="68" t="str">
        <f t="shared" si="94"/>
        <v/>
      </c>
      <c r="F634" s="68" t="str">
        <f t="shared" si="95"/>
        <v/>
      </c>
      <c r="G634" s="69"/>
      <c r="H634" s="68" t="str">
        <f t="shared" si="96"/>
        <v/>
      </c>
      <c r="I634" s="68" t="str">
        <f t="shared" si="97"/>
        <v/>
      </c>
      <c r="J634" s="70" t="str">
        <f t="shared" si="98"/>
        <v/>
      </c>
      <c r="K634" s="68" t="str">
        <f t="shared" si="99"/>
        <v/>
      </c>
      <c r="L634" s="68" t="str">
        <f>IF(A634="","",SUM($K$31:K634))</f>
        <v/>
      </c>
    </row>
    <row r="635" spans="1:12">
      <c r="A635" s="65" t="str">
        <f t="shared" si="90"/>
        <v/>
      </c>
      <c r="B635" s="66" t="str">
        <f t="shared" si="91"/>
        <v/>
      </c>
      <c r="C635" s="67" t="str">
        <f t="shared" si="92"/>
        <v/>
      </c>
      <c r="D635" s="68" t="str">
        <f t="shared" si="93"/>
        <v/>
      </c>
      <c r="E635" s="68" t="str">
        <f t="shared" si="94"/>
        <v/>
      </c>
      <c r="F635" s="68" t="str">
        <f t="shared" si="95"/>
        <v/>
      </c>
      <c r="G635" s="69"/>
      <c r="H635" s="68" t="str">
        <f t="shared" si="96"/>
        <v/>
      </c>
      <c r="I635" s="68" t="str">
        <f t="shared" si="97"/>
        <v/>
      </c>
      <c r="J635" s="70" t="str">
        <f t="shared" si="98"/>
        <v/>
      </c>
      <c r="K635" s="68" t="str">
        <f t="shared" si="99"/>
        <v/>
      </c>
      <c r="L635" s="68" t="str">
        <f>IF(A635="","",SUM($K$31:K635))</f>
        <v/>
      </c>
    </row>
    <row r="636" spans="1:12">
      <c r="A636" s="65" t="str">
        <f t="shared" si="90"/>
        <v/>
      </c>
      <c r="B636" s="66" t="str">
        <f t="shared" si="91"/>
        <v/>
      </c>
      <c r="C636" s="67" t="str">
        <f t="shared" si="92"/>
        <v/>
      </c>
      <c r="D636" s="68" t="str">
        <f t="shared" si="93"/>
        <v/>
      </c>
      <c r="E636" s="68" t="str">
        <f t="shared" si="94"/>
        <v/>
      </c>
      <c r="F636" s="68" t="str">
        <f t="shared" si="95"/>
        <v/>
      </c>
      <c r="G636" s="69"/>
      <c r="H636" s="68" t="str">
        <f t="shared" si="96"/>
        <v/>
      </c>
      <c r="I636" s="68" t="str">
        <f t="shared" si="97"/>
        <v/>
      </c>
      <c r="J636" s="70" t="str">
        <f t="shared" si="98"/>
        <v/>
      </c>
      <c r="K636" s="68" t="str">
        <f t="shared" si="99"/>
        <v/>
      </c>
      <c r="L636" s="68" t="str">
        <f>IF(A636="","",SUM($K$31:K636))</f>
        <v/>
      </c>
    </row>
    <row r="637" spans="1:12">
      <c r="A637" s="65" t="str">
        <f t="shared" si="90"/>
        <v/>
      </c>
      <c r="B637" s="66" t="str">
        <f t="shared" si="91"/>
        <v/>
      </c>
      <c r="C637" s="67" t="str">
        <f t="shared" si="92"/>
        <v/>
      </c>
      <c r="D637" s="68" t="str">
        <f t="shared" si="93"/>
        <v/>
      </c>
      <c r="E637" s="68" t="str">
        <f t="shared" si="94"/>
        <v/>
      </c>
      <c r="F637" s="68" t="str">
        <f t="shared" si="95"/>
        <v/>
      </c>
      <c r="G637" s="69"/>
      <c r="H637" s="68" t="str">
        <f t="shared" si="96"/>
        <v/>
      </c>
      <c r="I637" s="68" t="str">
        <f t="shared" si="97"/>
        <v/>
      </c>
      <c r="J637" s="70" t="str">
        <f t="shared" si="98"/>
        <v/>
      </c>
      <c r="K637" s="68" t="str">
        <f t="shared" si="99"/>
        <v/>
      </c>
      <c r="L637" s="68" t="str">
        <f>IF(A637="","",SUM($K$31:K637))</f>
        <v/>
      </c>
    </row>
    <row r="638" spans="1:12">
      <c r="A638" s="65" t="str">
        <f t="shared" si="90"/>
        <v/>
      </c>
      <c r="B638" s="66" t="str">
        <f t="shared" si="91"/>
        <v/>
      </c>
      <c r="C638" s="67" t="str">
        <f t="shared" si="92"/>
        <v/>
      </c>
      <c r="D638" s="68" t="str">
        <f t="shared" si="93"/>
        <v/>
      </c>
      <c r="E638" s="68" t="str">
        <f t="shared" si="94"/>
        <v/>
      </c>
      <c r="F638" s="68" t="str">
        <f t="shared" si="95"/>
        <v/>
      </c>
      <c r="G638" s="69"/>
      <c r="H638" s="68" t="str">
        <f t="shared" si="96"/>
        <v/>
      </c>
      <c r="I638" s="68" t="str">
        <f t="shared" si="97"/>
        <v/>
      </c>
      <c r="J638" s="70" t="str">
        <f t="shared" si="98"/>
        <v/>
      </c>
      <c r="K638" s="68" t="str">
        <f t="shared" si="99"/>
        <v/>
      </c>
      <c r="L638" s="68" t="str">
        <f>IF(A638="","",SUM($K$31:K638))</f>
        <v/>
      </c>
    </row>
    <row r="639" spans="1:12">
      <c r="A639" s="65" t="str">
        <f t="shared" si="90"/>
        <v/>
      </c>
      <c r="B639" s="66" t="str">
        <f t="shared" si="91"/>
        <v/>
      </c>
      <c r="C639" s="67" t="str">
        <f t="shared" si="92"/>
        <v/>
      </c>
      <c r="D639" s="68" t="str">
        <f t="shared" si="93"/>
        <v/>
      </c>
      <c r="E639" s="68" t="str">
        <f t="shared" si="94"/>
        <v/>
      </c>
      <c r="F639" s="68" t="str">
        <f t="shared" si="95"/>
        <v/>
      </c>
      <c r="G639" s="69"/>
      <c r="H639" s="68" t="str">
        <f t="shared" si="96"/>
        <v/>
      </c>
      <c r="I639" s="68" t="str">
        <f t="shared" si="97"/>
        <v/>
      </c>
      <c r="J639" s="70" t="str">
        <f t="shared" si="98"/>
        <v/>
      </c>
      <c r="K639" s="68" t="str">
        <f t="shared" si="99"/>
        <v/>
      </c>
      <c r="L639" s="68" t="str">
        <f>IF(A639="","",SUM($K$31:K639))</f>
        <v/>
      </c>
    </row>
    <row r="640" spans="1:12">
      <c r="A640" s="65" t="str">
        <f t="shared" si="90"/>
        <v/>
      </c>
      <c r="B640" s="66" t="str">
        <f t="shared" si="91"/>
        <v/>
      </c>
      <c r="C640" s="67" t="str">
        <f t="shared" si="92"/>
        <v/>
      </c>
      <c r="D640" s="68" t="str">
        <f t="shared" si="93"/>
        <v/>
      </c>
      <c r="E640" s="68" t="str">
        <f t="shared" si="94"/>
        <v/>
      </c>
      <c r="F640" s="68" t="str">
        <f t="shared" si="95"/>
        <v/>
      </c>
      <c r="G640" s="69"/>
      <c r="H640" s="68" t="str">
        <f t="shared" si="96"/>
        <v/>
      </c>
      <c r="I640" s="68" t="str">
        <f t="shared" si="97"/>
        <v/>
      </c>
      <c r="J640" s="70" t="str">
        <f t="shared" si="98"/>
        <v/>
      </c>
      <c r="K640" s="68" t="str">
        <f t="shared" si="99"/>
        <v/>
      </c>
      <c r="L640" s="68" t="str">
        <f>IF(A640="","",SUM($K$31:K640))</f>
        <v/>
      </c>
    </row>
    <row r="641" spans="1:12">
      <c r="A641" s="65" t="str">
        <f t="shared" si="90"/>
        <v/>
      </c>
      <c r="B641" s="66" t="str">
        <f t="shared" si="91"/>
        <v/>
      </c>
      <c r="C641" s="67" t="str">
        <f t="shared" si="92"/>
        <v/>
      </c>
      <c r="D641" s="68" t="str">
        <f t="shared" si="93"/>
        <v/>
      </c>
      <c r="E641" s="68" t="str">
        <f t="shared" si="94"/>
        <v/>
      </c>
      <c r="F641" s="68" t="str">
        <f t="shared" si="95"/>
        <v/>
      </c>
      <c r="G641" s="69"/>
      <c r="H641" s="68" t="str">
        <f t="shared" si="96"/>
        <v/>
      </c>
      <c r="I641" s="68" t="str">
        <f t="shared" si="97"/>
        <v/>
      </c>
      <c r="J641" s="70" t="str">
        <f t="shared" si="98"/>
        <v/>
      </c>
      <c r="K641" s="68" t="str">
        <f t="shared" si="99"/>
        <v/>
      </c>
      <c r="L641" s="68" t="str">
        <f>IF(A641="","",SUM($K$31:K641))</f>
        <v/>
      </c>
    </row>
    <row r="642" spans="1:12">
      <c r="A642" s="65" t="str">
        <f t="shared" si="90"/>
        <v/>
      </c>
      <c r="B642" s="66" t="str">
        <f t="shared" si="91"/>
        <v/>
      </c>
      <c r="C642" s="67" t="str">
        <f t="shared" si="92"/>
        <v/>
      </c>
      <c r="D642" s="68" t="str">
        <f t="shared" si="93"/>
        <v/>
      </c>
      <c r="E642" s="68" t="str">
        <f t="shared" si="94"/>
        <v/>
      </c>
      <c r="F642" s="68" t="str">
        <f t="shared" si="95"/>
        <v/>
      </c>
      <c r="G642" s="69"/>
      <c r="H642" s="68" t="str">
        <f t="shared" si="96"/>
        <v/>
      </c>
      <c r="I642" s="68" t="str">
        <f t="shared" si="97"/>
        <v/>
      </c>
      <c r="J642" s="70" t="str">
        <f t="shared" si="98"/>
        <v/>
      </c>
      <c r="K642" s="68" t="str">
        <f t="shared" si="99"/>
        <v/>
      </c>
      <c r="L642" s="68" t="str">
        <f>IF(A642="","",SUM($K$31:K642))</f>
        <v/>
      </c>
    </row>
    <row r="643" spans="1:12">
      <c r="A643" s="65" t="str">
        <f t="shared" si="90"/>
        <v/>
      </c>
      <c r="B643" s="66" t="str">
        <f t="shared" si="91"/>
        <v/>
      </c>
      <c r="C643" s="67" t="str">
        <f t="shared" si="92"/>
        <v/>
      </c>
      <c r="D643" s="68" t="str">
        <f t="shared" si="93"/>
        <v/>
      </c>
      <c r="E643" s="68" t="str">
        <f t="shared" si="94"/>
        <v/>
      </c>
      <c r="F643" s="68" t="str">
        <f t="shared" si="95"/>
        <v/>
      </c>
      <c r="G643" s="69"/>
      <c r="H643" s="68" t="str">
        <f t="shared" si="96"/>
        <v/>
      </c>
      <c r="I643" s="68" t="str">
        <f t="shared" si="97"/>
        <v/>
      </c>
      <c r="J643" s="70" t="str">
        <f t="shared" si="98"/>
        <v/>
      </c>
      <c r="K643" s="68" t="str">
        <f t="shared" si="99"/>
        <v/>
      </c>
      <c r="L643" s="68" t="str">
        <f>IF(A643="","",SUM($K$31:K643))</f>
        <v/>
      </c>
    </row>
    <row r="644" spans="1:12">
      <c r="A644" s="65" t="str">
        <f t="shared" si="90"/>
        <v/>
      </c>
      <c r="B644" s="66" t="str">
        <f t="shared" si="91"/>
        <v/>
      </c>
      <c r="C644" s="67" t="str">
        <f t="shared" si="92"/>
        <v/>
      </c>
      <c r="D644" s="68" t="str">
        <f t="shared" si="93"/>
        <v/>
      </c>
      <c r="E644" s="68" t="str">
        <f t="shared" si="94"/>
        <v/>
      </c>
      <c r="F644" s="68" t="str">
        <f t="shared" si="95"/>
        <v/>
      </c>
      <c r="G644" s="69"/>
      <c r="H644" s="68" t="str">
        <f t="shared" si="96"/>
        <v/>
      </c>
      <c r="I644" s="68" t="str">
        <f t="shared" si="97"/>
        <v/>
      </c>
      <c r="J644" s="70" t="str">
        <f t="shared" si="98"/>
        <v/>
      </c>
      <c r="K644" s="68" t="str">
        <f t="shared" si="99"/>
        <v/>
      </c>
      <c r="L644" s="68" t="str">
        <f>IF(A644="","",SUM($K$31:K644))</f>
        <v/>
      </c>
    </row>
    <row r="645" spans="1:12">
      <c r="A645" s="65" t="str">
        <f t="shared" si="90"/>
        <v/>
      </c>
      <c r="B645" s="66" t="str">
        <f t="shared" si="91"/>
        <v/>
      </c>
      <c r="C645" s="67" t="str">
        <f t="shared" si="92"/>
        <v/>
      </c>
      <c r="D645" s="68" t="str">
        <f t="shared" si="93"/>
        <v/>
      </c>
      <c r="E645" s="68" t="str">
        <f t="shared" si="94"/>
        <v/>
      </c>
      <c r="F645" s="68" t="str">
        <f t="shared" si="95"/>
        <v/>
      </c>
      <c r="G645" s="69"/>
      <c r="H645" s="68" t="str">
        <f t="shared" si="96"/>
        <v/>
      </c>
      <c r="I645" s="68" t="str">
        <f t="shared" si="97"/>
        <v/>
      </c>
      <c r="J645" s="70" t="str">
        <f t="shared" si="98"/>
        <v/>
      </c>
      <c r="K645" s="68" t="str">
        <f t="shared" si="99"/>
        <v/>
      </c>
      <c r="L645" s="68" t="str">
        <f>IF(A645="","",SUM($K$31:K645))</f>
        <v/>
      </c>
    </row>
    <row r="646" spans="1:12">
      <c r="A646" s="65" t="str">
        <f t="shared" si="90"/>
        <v/>
      </c>
      <c r="B646" s="66" t="str">
        <f t="shared" si="91"/>
        <v/>
      </c>
      <c r="C646" s="67" t="str">
        <f t="shared" si="92"/>
        <v/>
      </c>
      <c r="D646" s="68" t="str">
        <f t="shared" si="93"/>
        <v/>
      </c>
      <c r="E646" s="68" t="str">
        <f t="shared" si="94"/>
        <v/>
      </c>
      <c r="F646" s="68" t="str">
        <f t="shared" si="95"/>
        <v/>
      </c>
      <c r="G646" s="69"/>
      <c r="H646" s="68" t="str">
        <f t="shared" si="96"/>
        <v/>
      </c>
      <c r="I646" s="68" t="str">
        <f t="shared" si="97"/>
        <v/>
      </c>
      <c r="J646" s="70" t="str">
        <f t="shared" si="98"/>
        <v/>
      </c>
      <c r="K646" s="68" t="str">
        <f t="shared" si="99"/>
        <v/>
      </c>
      <c r="L646" s="68" t="str">
        <f>IF(A646="","",SUM($K$31:K646))</f>
        <v/>
      </c>
    </row>
    <row r="647" spans="1:12">
      <c r="A647" s="65" t="str">
        <f t="shared" si="90"/>
        <v/>
      </c>
      <c r="B647" s="66" t="str">
        <f t="shared" si="91"/>
        <v/>
      </c>
      <c r="C647" s="67" t="str">
        <f t="shared" si="92"/>
        <v/>
      </c>
      <c r="D647" s="68" t="str">
        <f t="shared" si="93"/>
        <v/>
      </c>
      <c r="E647" s="68" t="str">
        <f t="shared" si="94"/>
        <v/>
      </c>
      <c r="F647" s="68" t="str">
        <f t="shared" si="95"/>
        <v/>
      </c>
      <c r="G647" s="69"/>
      <c r="H647" s="68" t="str">
        <f t="shared" si="96"/>
        <v/>
      </c>
      <c r="I647" s="68" t="str">
        <f t="shared" si="97"/>
        <v/>
      </c>
      <c r="J647" s="70" t="str">
        <f t="shared" si="98"/>
        <v/>
      </c>
      <c r="K647" s="68" t="str">
        <f t="shared" si="99"/>
        <v/>
      </c>
      <c r="L647" s="68" t="str">
        <f>IF(A647="","",SUM($K$31:K647))</f>
        <v/>
      </c>
    </row>
    <row r="648" spans="1:12">
      <c r="A648" s="65" t="str">
        <f t="shared" si="90"/>
        <v/>
      </c>
      <c r="B648" s="66" t="str">
        <f t="shared" si="91"/>
        <v/>
      </c>
      <c r="C648" s="67" t="str">
        <f t="shared" si="92"/>
        <v/>
      </c>
      <c r="D648" s="68" t="str">
        <f t="shared" si="93"/>
        <v/>
      </c>
      <c r="E648" s="68" t="str">
        <f t="shared" si="94"/>
        <v/>
      </c>
      <c r="F648" s="68" t="str">
        <f t="shared" si="95"/>
        <v/>
      </c>
      <c r="G648" s="69"/>
      <c r="H648" s="68" t="str">
        <f t="shared" si="96"/>
        <v/>
      </c>
      <c r="I648" s="68" t="str">
        <f t="shared" si="97"/>
        <v/>
      </c>
      <c r="J648" s="70" t="str">
        <f t="shared" si="98"/>
        <v/>
      </c>
      <c r="K648" s="68" t="str">
        <f t="shared" si="99"/>
        <v/>
      </c>
      <c r="L648" s="68" t="str">
        <f>IF(A648="","",SUM($K$31:K648))</f>
        <v/>
      </c>
    </row>
    <row r="649" spans="1:12">
      <c r="A649" s="65" t="str">
        <f t="shared" si="90"/>
        <v/>
      </c>
      <c r="B649" s="66" t="str">
        <f t="shared" si="91"/>
        <v/>
      </c>
      <c r="C649" s="67" t="str">
        <f t="shared" si="92"/>
        <v/>
      </c>
      <c r="D649" s="68" t="str">
        <f t="shared" si="93"/>
        <v/>
      </c>
      <c r="E649" s="68" t="str">
        <f t="shared" si="94"/>
        <v/>
      </c>
      <c r="F649" s="68" t="str">
        <f t="shared" si="95"/>
        <v/>
      </c>
      <c r="G649" s="69"/>
      <c r="H649" s="68" t="str">
        <f t="shared" si="96"/>
        <v/>
      </c>
      <c r="I649" s="68" t="str">
        <f t="shared" si="97"/>
        <v/>
      </c>
      <c r="J649" s="70" t="str">
        <f t="shared" si="98"/>
        <v/>
      </c>
      <c r="K649" s="68" t="str">
        <f t="shared" si="99"/>
        <v/>
      </c>
      <c r="L649" s="68" t="str">
        <f>IF(A649="","",SUM($K$31:K649))</f>
        <v/>
      </c>
    </row>
    <row r="650" spans="1:12">
      <c r="A650" s="65" t="str">
        <f t="shared" si="90"/>
        <v/>
      </c>
      <c r="B650" s="66" t="str">
        <f t="shared" si="91"/>
        <v/>
      </c>
      <c r="C650" s="67" t="str">
        <f t="shared" si="92"/>
        <v/>
      </c>
      <c r="D650" s="68" t="str">
        <f t="shared" si="93"/>
        <v/>
      </c>
      <c r="E650" s="68" t="str">
        <f t="shared" si="94"/>
        <v/>
      </c>
      <c r="F650" s="68" t="str">
        <f t="shared" si="95"/>
        <v/>
      </c>
      <c r="G650" s="69"/>
      <c r="H650" s="68" t="str">
        <f t="shared" si="96"/>
        <v/>
      </c>
      <c r="I650" s="68" t="str">
        <f t="shared" si="97"/>
        <v/>
      </c>
      <c r="J650" s="70" t="str">
        <f t="shared" si="98"/>
        <v/>
      </c>
      <c r="K650" s="68" t="str">
        <f t="shared" si="99"/>
        <v/>
      </c>
      <c r="L650" s="68" t="str">
        <f>IF(A650="","",SUM($K$31:K650))</f>
        <v/>
      </c>
    </row>
    <row r="651" spans="1:12">
      <c r="A651" s="65" t="str">
        <f t="shared" si="90"/>
        <v/>
      </c>
      <c r="B651" s="66" t="str">
        <f t="shared" si="91"/>
        <v/>
      </c>
      <c r="C651" s="67" t="str">
        <f t="shared" si="92"/>
        <v/>
      </c>
      <c r="D651" s="68" t="str">
        <f t="shared" si="93"/>
        <v/>
      </c>
      <c r="E651" s="68" t="str">
        <f t="shared" si="94"/>
        <v/>
      </c>
      <c r="F651" s="68" t="str">
        <f t="shared" si="95"/>
        <v/>
      </c>
      <c r="G651" s="69"/>
      <c r="H651" s="68" t="str">
        <f t="shared" si="96"/>
        <v/>
      </c>
      <c r="I651" s="68" t="str">
        <f t="shared" si="97"/>
        <v/>
      </c>
      <c r="J651" s="70" t="str">
        <f t="shared" si="98"/>
        <v/>
      </c>
      <c r="K651" s="68" t="str">
        <f t="shared" si="99"/>
        <v/>
      </c>
      <c r="L651" s="68" t="str">
        <f>IF(A651="","",SUM($K$31:K651))</f>
        <v/>
      </c>
    </row>
    <row r="652" spans="1:12">
      <c r="A652" s="65" t="str">
        <f t="shared" si="90"/>
        <v/>
      </c>
      <c r="B652" s="66" t="str">
        <f t="shared" si="91"/>
        <v/>
      </c>
      <c r="C652" s="67" t="str">
        <f t="shared" si="92"/>
        <v/>
      </c>
      <c r="D652" s="68" t="str">
        <f t="shared" si="93"/>
        <v/>
      </c>
      <c r="E652" s="68" t="str">
        <f t="shared" si="94"/>
        <v/>
      </c>
      <c r="F652" s="68" t="str">
        <f t="shared" si="95"/>
        <v/>
      </c>
      <c r="G652" s="69"/>
      <c r="H652" s="68" t="str">
        <f t="shared" si="96"/>
        <v/>
      </c>
      <c r="I652" s="68" t="str">
        <f t="shared" si="97"/>
        <v/>
      </c>
      <c r="J652" s="70" t="str">
        <f t="shared" si="98"/>
        <v/>
      </c>
      <c r="K652" s="68" t="str">
        <f t="shared" si="99"/>
        <v/>
      </c>
      <c r="L652" s="68" t="str">
        <f>IF(A652="","",SUM($K$31:K652))</f>
        <v/>
      </c>
    </row>
    <row r="653" spans="1:12">
      <c r="A653" s="65" t="str">
        <f t="shared" si="90"/>
        <v/>
      </c>
      <c r="B653" s="66" t="str">
        <f t="shared" si="91"/>
        <v/>
      </c>
      <c r="C653" s="67" t="str">
        <f t="shared" si="92"/>
        <v/>
      </c>
      <c r="D653" s="68" t="str">
        <f t="shared" si="93"/>
        <v/>
      </c>
      <c r="E653" s="68" t="str">
        <f t="shared" si="94"/>
        <v/>
      </c>
      <c r="F653" s="68" t="str">
        <f t="shared" si="95"/>
        <v/>
      </c>
      <c r="G653" s="69"/>
      <c r="H653" s="68" t="str">
        <f t="shared" si="96"/>
        <v/>
      </c>
      <c r="I653" s="68" t="str">
        <f t="shared" si="97"/>
        <v/>
      </c>
      <c r="J653" s="70" t="str">
        <f t="shared" si="98"/>
        <v/>
      </c>
      <c r="K653" s="68" t="str">
        <f t="shared" si="99"/>
        <v/>
      </c>
      <c r="L653" s="68" t="str">
        <f>IF(A653="","",SUM($K$31:K653))</f>
        <v/>
      </c>
    </row>
    <row r="654" spans="1:12">
      <c r="A654" s="65" t="str">
        <f t="shared" si="90"/>
        <v/>
      </c>
      <c r="B654" s="66" t="str">
        <f t="shared" si="91"/>
        <v/>
      </c>
      <c r="C654" s="67" t="str">
        <f t="shared" si="92"/>
        <v/>
      </c>
      <c r="D654" s="68" t="str">
        <f t="shared" si="93"/>
        <v/>
      </c>
      <c r="E654" s="68" t="str">
        <f t="shared" si="94"/>
        <v/>
      </c>
      <c r="F654" s="68" t="str">
        <f t="shared" si="95"/>
        <v/>
      </c>
      <c r="G654" s="69"/>
      <c r="H654" s="68" t="str">
        <f t="shared" si="96"/>
        <v/>
      </c>
      <c r="I654" s="68" t="str">
        <f t="shared" si="97"/>
        <v/>
      </c>
      <c r="J654" s="70" t="str">
        <f t="shared" si="98"/>
        <v/>
      </c>
      <c r="K654" s="68" t="str">
        <f t="shared" si="99"/>
        <v/>
      </c>
      <c r="L654" s="68" t="str">
        <f>IF(A654="","",SUM($K$31:K654))</f>
        <v/>
      </c>
    </row>
    <row r="655" spans="1:12">
      <c r="A655" s="65" t="str">
        <f t="shared" si="90"/>
        <v/>
      </c>
      <c r="B655" s="66" t="str">
        <f t="shared" si="91"/>
        <v/>
      </c>
      <c r="C655" s="67" t="str">
        <f t="shared" si="92"/>
        <v/>
      </c>
      <c r="D655" s="68" t="str">
        <f t="shared" si="93"/>
        <v/>
      </c>
      <c r="E655" s="68" t="str">
        <f t="shared" si="94"/>
        <v/>
      </c>
      <c r="F655" s="68" t="str">
        <f t="shared" si="95"/>
        <v/>
      </c>
      <c r="G655" s="69"/>
      <c r="H655" s="68" t="str">
        <f t="shared" si="96"/>
        <v/>
      </c>
      <c r="I655" s="68" t="str">
        <f t="shared" si="97"/>
        <v/>
      </c>
      <c r="J655" s="70" t="str">
        <f t="shared" si="98"/>
        <v/>
      </c>
      <c r="K655" s="68" t="str">
        <f t="shared" si="99"/>
        <v/>
      </c>
      <c r="L655" s="68" t="str">
        <f>IF(A655="","",SUM($K$31:K655))</f>
        <v/>
      </c>
    </row>
    <row r="656" spans="1:12">
      <c r="A656" s="65" t="str">
        <f t="shared" si="90"/>
        <v/>
      </c>
      <c r="B656" s="66" t="str">
        <f t="shared" si="91"/>
        <v/>
      </c>
      <c r="C656" s="67" t="str">
        <f t="shared" si="92"/>
        <v/>
      </c>
      <c r="D656" s="68" t="str">
        <f t="shared" si="93"/>
        <v/>
      </c>
      <c r="E656" s="68" t="str">
        <f t="shared" si="94"/>
        <v/>
      </c>
      <c r="F656" s="68" t="str">
        <f t="shared" si="95"/>
        <v/>
      </c>
      <c r="G656" s="69"/>
      <c r="H656" s="68" t="str">
        <f t="shared" si="96"/>
        <v/>
      </c>
      <c r="I656" s="68" t="str">
        <f t="shared" si="97"/>
        <v/>
      </c>
      <c r="J656" s="70" t="str">
        <f t="shared" si="98"/>
        <v/>
      </c>
      <c r="K656" s="68" t="str">
        <f t="shared" si="99"/>
        <v/>
      </c>
      <c r="L656" s="68" t="str">
        <f>IF(A656="","",SUM($K$31:K656))</f>
        <v/>
      </c>
    </row>
    <row r="657" spans="1:12">
      <c r="A657" s="65" t="str">
        <f t="shared" si="90"/>
        <v/>
      </c>
      <c r="B657" s="66" t="str">
        <f t="shared" si="91"/>
        <v/>
      </c>
      <c r="C657" s="67" t="str">
        <f t="shared" si="92"/>
        <v/>
      </c>
      <c r="D657" s="68" t="str">
        <f t="shared" si="93"/>
        <v/>
      </c>
      <c r="E657" s="68" t="str">
        <f t="shared" si="94"/>
        <v/>
      </c>
      <c r="F657" s="68" t="str">
        <f t="shared" si="95"/>
        <v/>
      </c>
      <c r="G657" s="69"/>
      <c r="H657" s="68" t="str">
        <f t="shared" si="96"/>
        <v/>
      </c>
      <c r="I657" s="68" t="str">
        <f t="shared" si="97"/>
        <v/>
      </c>
      <c r="J657" s="70" t="str">
        <f t="shared" si="98"/>
        <v/>
      </c>
      <c r="K657" s="68" t="str">
        <f t="shared" si="99"/>
        <v/>
      </c>
      <c r="L657" s="68" t="str">
        <f>IF(A657="","",SUM($K$31:K657))</f>
        <v/>
      </c>
    </row>
    <row r="658" spans="1:12">
      <c r="A658" s="65" t="str">
        <f t="shared" si="90"/>
        <v/>
      </c>
      <c r="B658" s="66" t="str">
        <f t="shared" si="91"/>
        <v/>
      </c>
      <c r="C658" s="67" t="str">
        <f t="shared" si="92"/>
        <v/>
      </c>
      <c r="D658" s="68" t="str">
        <f t="shared" si="93"/>
        <v/>
      </c>
      <c r="E658" s="68" t="str">
        <f t="shared" si="94"/>
        <v/>
      </c>
      <c r="F658" s="68" t="str">
        <f t="shared" si="95"/>
        <v/>
      </c>
      <c r="G658" s="69"/>
      <c r="H658" s="68" t="str">
        <f t="shared" si="96"/>
        <v/>
      </c>
      <c r="I658" s="68" t="str">
        <f t="shared" si="97"/>
        <v/>
      </c>
      <c r="J658" s="70" t="str">
        <f t="shared" si="98"/>
        <v/>
      </c>
      <c r="K658" s="68" t="str">
        <f t="shared" si="99"/>
        <v/>
      </c>
      <c r="L658" s="68" t="str">
        <f>IF(A658="","",SUM($K$31:K658))</f>
        <v/>
      </c>
    </row>
    <row r="659" spans="1:12">
      <c r="A659" s="65" t="str">
        <f t="shared" si="90"/>
        <v/>
      </c>
      <c r="B659" s="66" t="str">
        <f t="shared" si="91"/>
        <v/>
      </c>
      <c r="C659" s="67" t="str">
        <f t="shared" si="92"/>
        <v/>
      </c>
      <c r="D659" s="68" t="str">
        <f t="shared" si="93"/>
        <v/>
      </c>
      <c r="E659" s="68" t="str">
        <f t="shared" si="94"/>
        <v/>
      </c>
      <c r="F659" s="68" t="str">
        <f t="shared" si="95"/>
        <v/>
      </c>
      <c r="G659" s="69"/>
      <c r="H659" s="68" t="str">
        <f t="shared" si="96"/>
        <v/>
      </c>
      <c r="I659" s="68" t="str">
        <f t="shared" si="97"/>
        <v/>
      </c>
      <c r="J659" s="70" t="str">
        <f t="shared" si="98"/>
        <v/>
      </c>
      <c r="K659" s="68" t="str">
        <f t="shared" si="99"/>
        <v/>
      </c>
      <c r="L659" s="68" t="str">
        <f>IF(A659="","",SUM($K$31:K659))</f>
        <v/>
      </c>
    </row>
    <row r="660" spans="1:12">
      <c r="A660" s="65" t="str">
        <f t="shared" si="90"/>
        <v/>
      </c>
      <c r="B660" s="66" t="str">
        <f t="shared" si="91"/>
        <v/>
      </c>
      <c r="C660" s="67" t="str">
        <f t="shared" si="92"/>
        <v/>
      </c>
      <c r="D660" s="68" t="str">
        <f t="shared" si="93"/>
        <v/>
      </c>
      <c r="E660" s="68" t="str">
        <f t="shared" si="94"/>
        <v/>
      </c>
      <c r="F660" s="68" t="str">
        <f t="shared" si="95"/>
        <v/>
      </c>
      <c r="G660" s="69"/>
      <c r="H660" s="68" t="str">
        <f t="shared" si="96"/>
        <v/>
      </c>
      <c r="I660" s="68" t="str">
        <f t="shared" si="97"/>
        <v/>
      </c>
      <c r="J660" s="70" t="str">
        <f t="shared" si="98"/>
        <v/>
      </c>
      <c r="K660" s="68" t="str">
        <f t="shared" si="99"/>
        <v/>
      </c>
      <c r="L660" s="68" t="str">
        <f>IF(A660="","",SUM($K$31:K660))</f>
        <v/>
      </c>
    </row>
    <row r="661" spans="1:12">
      <c r="A661" s="65" t="str">
        <f t="shared" si="90"/>
        <v/>
      </c>
      <c r="B661" s="66" t="str">
        <f t="shared" si="91"/>
        <v/>
      </c>
      <c r="C661" s="67" t="str">
        <f t="shared" si="92"/>
        <v/>
      </c>
      <c r="D661" s="68" t="str">
        <f t="shared" si="93"/>
        <v/>
      </c>
      <c r="E661" s="68" t="str">
        <f t="shared" si="94"/>
        <v/>
      </c>
      <c r="F661" s="68" t="str">
        <f t="shared" si="95"/>
        <v/>
      </c>
      <c r="G661" s="69"/>
      <c r="H661" s="68" t="str">
        <f t="shared" si="96"/>
        <v/>
      </c>
      <c r="I661" s="68" t="str">
        <f t="shared" si="97"/>
        <v/>
      </c>
      <c r="J661" s="70" t="str">
        <f t="shared" si="98"/>
        <v/>
      </c>
      <c r="K661" s="68" t="str">
        <f t="shared" si="99"/>
        <v/>
      </c>
      <c r="L661" s="68" t="str">
        <f>IF(A661="","",SUM($K$31:K661))</f>
        <v/>
      </c>
    </row>
    <row r="662" spans="1:12">
      <c r="A662" s="65" t="str">
        <f t="shared" si="90"/>
        <v/>
      </c>
      <c r="B662" s="66" t="str">
        <f t="shared" si="91"/>
        <v/>
      </c>
      <c r="C662" s="67" t="str">
        <f t="shared" si="92"/>
        <v/>
      </c>
      <c r="D662" s="68" t="str">
        <f t="shared" si="93"/>
        <v/>
      </c>
      <c r="E662" s="68" t="str">
        <f t="shared" si="94"/>
        <v/>
      </c>
      <c r="F662" s="68" t="str">
        <f t="shared" si="95"/>
        <v/>
      </c>
      <c r="G662" s="69"/>
      <c r="H662" s="68" t="str">
        <f t="shared" si="96"/>
        <v/>
      </c>
      <c r="I662" s="68" t="str">
        <f t="shared" si="97"/>
        <v/>
      </c>
      <c r="J662" s="70" t="str">
        <f t="shared" si="98"/>
        <v/>
      </c>
      <c r="K662" s="68" t="str">
        <f t="shared" si="99"/>
        <v/>
      </c>
      <c r="L662" s="68" t="str">
        <f>IF(A662="","",SUM($K$31:K662))</f>
        <v/>
      </c>
    </row>
    <row r="663" spans="1:12">
      <c r="A663" s="65" t="str">
        <f t="shared" si="90"/>
        <v/>
      </c>
      <c r="B663" s="66" t="str">
        <f t="shared" si="91"/>
        <v/>
      </c>
      <c r="C663" s="67" t="str">
        <f t="shared" si="92"/>
        <v/>
      </c>
      <c r="D663" s="68" t="str">
        <f t="shared" si="93"/>
        <v/>
      </c>
      <c r="E663" s="68" t="str">
        <f t="shared" si="94"/>
        <v/>
      </c>
      <c r="F663" s="68" t="str">
        <f t="shared" si="95"/>
        <v/>
      </c>
      <c r="G663" s="69"/>
      <c r="H663" s="68" t="str">
        <f t="shared" si="96"/>
        <v/>
      </c>
      <c r="I663" s="68" t="str">
        <f t="shared" si="97"/>
        <v/>
      </c>
      <c r="J663" s="70" t="str">
        <f t="shared" si="98"/>
        <v/>
      </c>
      <c r="K663" s="68" t="str">
        <f t="shared" si="99"/>
        <v/>
      </c>
      <c r="L663" s="68" t="str">
        <f>IF(A663="","",SUM($K$31:K663))</f>
        <v/>
      </c>
    </row>
    <row r="664" spans="1:12">
      <c r="A664" s="65" t="str">
        <f t="shared" si="90"/>
        <v/>
      </c>
      <c r="B664" s="66" t="str">
        <f t="shared" si="91"/>
        <v/>
      </c>
      <c r="C664" s="67" t="str">
        <f t="shared" si="92"/>
        <v/>
      </c>
      <c r="D664" s="68" t="str">
        <f t="shared" si="93"/>
        <v/>
      </c>
      <c r="E664" s="68" t="str">
        <f t="shared" si="94"/>
        <v/>
      </c>
      <c r="F664" s="68" t="str">
        <f t="shared" si="95"/>
        <v/>
      </c>
      <c r="G664" s="69"/>
      <c r="H664" s="68" t="str">
        <f t="shared" si="96"/>
        <v/>
      </c>
      <c r="I664" s="68" t="str">
        <f t="shared" si="97"/>
        <v/>
      </c>
      <c r="J664" s="70" t="str">
        <f t="shared" si="98"/>
        <v/>
      </c>
      <c r="K664" s="68" t="str">
        <f t="shared" si="99"/>
        <v/>
      </c>
      <c r="L664" s="68" t="str">
        <f>IF(A664="","",SUM($K$31:K664))</f>
        <v/>
      </c>
    </row>
    <row r="665" spans="1:12">
      <c r="A665" s="65" t="str">
        <f t="shared" si="90"/>
        <v/>
      </c>
      <c r="B665" s="66" t="str">
        <f t="shared" si="91"/>
        <v/>
      </c>
      <c r="C665" s="67" t="str">
        <f t="shared" si="92"/>
        <v/>
      </c>
      <c r="D665" s="68" t="str">
        <f t="shared" si="93"/>
        <v/>
      </c>
      <c r="E665" s="68" t="str">
        <f t="shared" si="94"/>
        <v/>
      </c>
      <c r="F665" s="68" t="str">
        <f t="shared" si="95"/>
        <v/>
      </c>
      <c r="G665" s="69"/>
      <c r="H665" s="68" t="str">
        <f t="shared" si="96"/>
        <v/>
      </c>
      <c r="I665" s="68" t="str">
        <f t="shared" si="97"/>
        <v/>
      </c>
      <c r="J665" s="70" t="str">
        <f t="shared" si="98"/>
        <v/>
      </c>
      <c r="K665" s="68" t="str">
        <f t="shared" si="99"/>
        <v/>
      </c>
      <c r="L665" s="68" t="str">
        <f>IF(A665="","",SUM($K$31:K665))</f>
        <v/>
      </c>
    </row>
    <row r="666" spans="1:12">
      <c r="A666" s="65" t="str">
        <f t="shared" si="90"/>
        <v/>
      </c>
      <c r="B666" s="66" t="str">
        <f t="shared" si="91"/>
        <v/>
      </c>
      <c r="C666" s="67" t="str">
        <f t="shared" si="92"/>
        <v/>
      </c>
      <c r="D666" s="68" t="str">
        <f t="shared" si="93"/>
        <v/>
      </c>
      <c r="E666" s="68" t="str">
        <f t="shared" si="94"/>
        <v/>
      </c>
      <c r="F666" s="68" t="str">
        <f t="shared" si="95"/>
        <v/>
      </c>
      <c r="G666" s="69"/>
      <c r="H666" s="68" t="str">
        <f t="shared" si="96"/>
        <v/>
      </c>
      <c r="I666" s="68" t="str">
        <f t="shared" si="97"/>
        <v/>
      </c>
      <c r="J666" s="70" t="str">
        <f t="shared" si="98"/>
        <v/>
      </c>
      <c r="K666" s="68" t="str">
        <f t="shared" si="99"/>
        <v/>
      </c>
      <c r="L666" s="68" t="str">
        <f>IF(A666="","",SUM($K$31:K666))</f>
        <v/>
      </c>
    </row>
    <row r="667" spans="1:12">
      <c r="A667" s="65" t="str">
        <f t="shared" si="90"/>
        <v/>
      </c>
      <c r="B667" s="66" t="str">
        <f t="shared" si="91"/>
        <v/>
      </c>
      <c r="C667" s="67" t="str">
        <f t="shared" si="92"/>
        <v/>
      </c>
      <c r="D667" s="68" t="str">
        <f t="shared" si="93"/>
        <v/>
      </c>
      <c r="E667" s="68" t="str">
        <f t="shared" si="94"/>
        <v/>
      </c>
      <c r="F667" s="68" t="str">
        <f t="shared" si="95"/>
        <v/>
      </c>
      <c r="G667" s="69"/>
      <c r="H667" s="68" t="str">
        <f t="shared" si="96"/>
        <v/>
      </c>
      <c r="I667" s="68" t="str">
        <f t="shared" si="97"/>
        <v/>
      </c>
      <c r="J667" s="70" t="str">
        <f t="shared" si="98"/>
        <v/>
      </c>
      <c r="K667" s="68" t="str">
        <f t="shared" si="99"/>
        <v/>
      </c>
      <c r="L667" s="68" t="str">
        <f>IF(A667="","",SUM($K$31:K667))</f>
        <v/>
      </c>
    </row>
    <row r="668" spans="1:12">
      <c r="A668" s="65" t="str">
        <f t="shared" si="90"/>
        <v/>
      </c>
      <c r="B668" s="66" t="str">
        <f t="shared" si="91"/>
        <v/>
      </c>
      <c r="C668" s="67" t="str">
        <f t="shared" si="92"/>
        <v/>
      </c>
      <c r="D668" s="68" t="str">
        <f t="shared" si="93"/>
        <v/>
      </c>
      <c r="E668" s="68" t="str">
        <f t="shared" si="94"/>
        <v/>
      </c>
      <c r="F668" s="68" t="str">
        <f t="shared" si="95"/>
        <v/>
      </c>
      <c r="G668" s="69"/>
      <c r="H668" s="68" t="str">
        <f t="shared" si="96"/>
        <v/>
      </c>
      <c r="I668" s="68" t="str">
        <f t="shared" si="97"/>
        <v/>
      </c>
      <c r="J668" s="70" t="str">
        <f t="shared" si="98"/>
        <v/>
      </c>
      <c r="K668" s="68" t="str">
        <f t="shared" si="99"/>
        <v/>
      </c>
      <c r="L668" s="68" t="str">
        <f>IF(A668="","",SUM($K$31:K668))</f>
        <v/>
      </c>
    </row>
    <row r="669" spans="1:12">
      <c r="A669" s="65" t="str">
        <f t="shared" si="90"/>
        <v/>
      </c>
      <c r="B669" s="66" t="str">
        <f t="shared" si="91"/>
        <v/>
      </c>
      <c r="C669" s="67" t="str">
        <f t="shared" si="92"/>
        <v/>
      </c>
      <c r="D669" s="68" t="str">
        <f t="shared" si="93"/>
        <v/>
      </c>
      <c r="E669" s="68" t="str">
        <f t="shared" si="94"/>
        <v/>
      </c>
      <c r="F669" s="68" t="str">
        <f t="shared" si="95"/>
        <v/>
      </c>
      <c r="G669" s="69"/>
      <c r="H669" s="68" t="str">
        <f t="shared" si="96"/>
        <v/>
      </c>
      <c r="I669" s="68" t="str">
        <f t="shared" si="97"/>
        <v/>
      </c>
      <c r="J669" s="70" t="str">
        <f t="shared" si="98"/>
        <v/>
      </c>
      <c r="K669" s="68" t="str">
        <f t="shared" si="99"/>
        <v/>
      </c>
      <c r="L669" s="68" t="str">
        <f>IF(A669="","",SUM($K$31:K669))</f>
        <v/>
      </c>
    </row>
    <row r="670" spans="1:12">
      <c r="A670" s="65" t="str">
        <f t="shared" si="90"/>
        <v/>
      </c>
      <c r="B670" s="66" t="str">
        <f t="shared" si="91"/>
        <v/>
      </c>
      <c r="C670" s="67" t="str">
        <f t="shared" si="92"/>
        <v/>
      </c>
      <c r="D670" s="68" t="str">
        <f t="shared" si="93"/>
        <v/>
      </c>
      <c r="E670" s="68" t="str">
        <f t="shared" si="94"/>
        <v/>
      </c>
      <c r="F670" s="68" t="str">
        <f t="shared" si="95"/>
        <v/>
      </c>
      <c r="G670" s="69"/>
      <c r="H670" s="68" t="str">
        <f t="shared" si="96"/>
        <v/>
      </c>
      <c r="I670" s="68" t="str">
        <f t="shared" si="97"/>
        <v/>
      </c>
      <c r="J670" s="70" t="str">
        <f t="shared" si="98"/>
        <v/>
      </c>
      <c r="K670" s="68" t="str">
        <f t="shared" si="99"/>
        <v/>
      </c>
      <c r="L670" s="68" t="str">
        <f>IF(A670="","",SUM($K$31:K670))</f>
        <v/>
      </c>
    </row>
    <row r="671" spans="1:12">
      <c r="A671" s="65" t="str">
        <f t="shared" ref="A671:A734" si="100">IF(I670="","",IF(OR(A670&gt;=nper,ROUND(I670,2)&lt;=0),"",A670+1))</f>
        <v/>
      </c>
      <c r="B671" s="66" t="str">
        <f t="shared" ref="B671:B734" si="101">IF(A671="","",IF(OR(periods_per_year=26,periods_per_year=52),IF(periods_per_year=26,IF(A671=1,fpdate,B670+14),IF(periods_per_year=52,IF(A671=1,fpdate,B670+7),"n/a")),IF(periods_per_year=24,DATE(YEAR(fpdate),MONTH(fpdate)+(A671-1)/2+IF(AND(DAY(fpdate)&gt;=15,MOD(A671,2)=0),1,0),IF(MOD(A671,2)=0,IF(DAY(fpdate)&gt;=15,DAY(fpdate)-14,DAY(fpdate)+14),DAY(fpdate))),IF(DAY(DATE(YEAR(fpdate),MONTH(fpdate)+A671-1,DAY(fpdate)))&lt;&gt;DAY(fpdate),DATE(YEAR(fpdate),MONTH(fpdate)+A671,0),DATE(YEAR(fpdate),MONTH(fpdate)+A671-1,DAY(fpdate))))))</f>
        <v/>
      </c>
      <c r="C671" s="67" t="str">
        <f t="shared" ref="C671:C734" si="102">IF(A671="","",IF(variable,IF(A671&lt;$L$6*periods_per_year,start_rate,IF($L$10&gt;=0,MIN($L$7,start_rate+$L$10*ROUNDUP((A671-$L$6*periods_per_year)/$L$9,0)),MAX($L$8,start_rate+$L$10*ROUNDUP((A671-$L$6*periods_per_year)/$L$9,0)))),start_rate))</f>
        <v/>
      </c>
      <c r="D671" s="68" t="str">
        <f t="shared" ref="D671:D734" si="103">IF(A671="","",ROUND((((1+C671/CP)^(CP/periods_per_year))-1)*I670,2))</f>
        <v/>
      </c>
      <c r="E671" s="68" t="str">
        <f t="shared" ref="E671:E734" si="104">IF(A671="","",IF(A671=nper,I670+D671,MIN(I670+D671,IF(C671=C670,E670,IF($D$10="Acc Bi-Weekly",ROUND((-PMT(((1+C671/CP)^(CP/12))-1,(nper-A671+1)*12/26,I670))/2,2),IF($D$10="Acc Weekly",ROUND((-PMT(((1+C671/CP)^(CP/12))-1,(nper-A671+1)*12/52,I670))/4,2),ROUND(-PMT(((1+C671/CP)^(CP/periods_per_year))-1,nper-A671+1,I670),2)))))))</f>
        <v/>
      </c>
      <c r="F671" s="68" t="str">
        <f t="shared" ref="F671:F734" si="105">IF(A671="","",IF(I670&lt;=E671,0,IF(IF(MOD(A671,int)=0,$D$14,0)+E671&gt;=I670+D671,I670+D671-E671,IF(MOD(A671,int)=0,$D$14,0)+IF(IF(MOD(A671,int)=0,$D$14,0)+IF(MOD(A671-$D$17,periods_per_year)=0,$D$16,0)+E671&lt;I670+D671,IF(MOD(A671-$D$17,periods_per_year)=0,$D$16,0),I670+D671-IF(MOD(A671,int)=0,$D$14,0)-E671))))</f>
        <v/>
      </c>
      <c r="G671" s="69"/>
      <c r="H671" s="68" t="str">
        <f t="shared" ref="H671:H734" si="106">IF(A671="","",E671-D671+G671+IF(F671="",0,F671))</f>
        <v/>
      </c>
      <c r="I671" s="68" t="str">
        <f t="shared" ref="I671:I734" si="107">IF(A671="","",I670-H671)</f>
        <v/>
      </c>
      <c r="J671" s="70" t="str">
        <f t="shared" ref="J671:J734" si="108">IF(A671="","",IF(MOD(A671,periods_per_year)=0,A671/periods_per_year,""))</f>
        <v/>
      </c>
      <c r="K671" s="68" t="str">
        <f t="shared" ref="K671:K734" si="109">IF(A671="","",$L$22*D671)</f>
        <v/>
      </c>
      <c r="L671" s="68" t="str">
        <f>IF(A671="","",SUM($K$31:K671))</f>
        <v/>
      </c>
    </row>
    <row r="672" spans="1:12">
      <c r="A672" s="65" t="str">
        <f t="shared" si="100"/>
        <v/>
      </c>
      <c r="B672" s="66" t="str">
        <f t="shared" si="101"/>
        <v/>
      </c>
      <c r="C672" s="67" t="str">
        <f t="shared" si="102"/>
        <v/>
      </c>
      <c r="D672" s="68" t="str">
        <f t="shared" si="103"/>
        <v/>
      </c>
      <c r="E672" s="68" t="str">
        <f t="shared" si="104"/>
        <v/>
      </c>
      <c r="F672" s="68" t="str">
        <f t="shared" si="105"/>
        <v/>
      </c>
      <c r="G672" s="69"/>
      <c r="H672" s="68" t="str">
        <f t="shared" si="106"/>
        <v/>
      </c>
      <c r="I672" s="68" t="str">
        <f t="shared" si="107"/>
        <v/>
      </c>
      <c r="J672" s="70" t="str">
        <f t="shared" si="108"/>
        <v/>
      </c>
      <c r="K672" s="68" t="str">
        <f t="shared" si="109"/>
        <v/>
      </c>
      <c r="L672" s="68" t="str">
        <f>IF(A672="","",SUM($K$31:K672))</f>
        <v/>
      </c>
    </row>
    <row r="673" spans="1:12">
      <c r="A673" s="65" t="str">
        <f t="shared" si="100"/>
        <v/>
      </c>
      <c r="B673" s="66" t="str">
        <f t="shared" si="101"/>
        <v/>
      </c>
      <c r="C673" s="67" t="str">
        <f t="shared" si="102"/>
        <v/>
      </c>
      <c r="D673" s="68" t="str">
        <f t="shared" si="103"/>
        <v/>
      </c>
      <c r="E673" s="68" t="str">
        <f t="shared" si="104"/>
        <v/>
      </c>
      <c r="F673" s="68" t="str">
        <f t="shared" si="105"/>
        <v/>
      </c>
      <c r="G673" s="69"/>
      <c r="H673" s="68" t="str">
        <f t="shared" si="106"/>
        <v/>
      </c>
      <c r="I673" s="68" t="str">
        <f t="shared" si="107"/>
        <v/>
      </c>
      <c r="J673" s="70" t="str">
        <f t="shared" si="108"/>
        <v/>
      </c>
      <c r="K673" s="68" t="str">
        <f t="shared" si="109"/>
        <v/>
      </c>
      <c r="L673" s="68" t="str">
        <f>IF(A673="","",SUM($K$31:K673))</f>
        <v/>
      </c>
    </row>
    <row r="674" spans="1:12">
      <c r="A674" s="65" t="str">
        <f t="shared" si="100"/>
        <v/>
      </c>
      <c r="B674" s="66" t="str">
        <f t="shared" si="101"/>
        <v/>
      </c>
      <c r="C674" s="67" t="str">
        <f t="shared" si="102"/>
        <v/>
      </c>
      <c r="D674" s="68" t="str">
        <f t="shared" si="103"/>
        <v/>
      </c>
      <c r="E674" s="68" t="str">
        <f t="shared" si="104"/>
        <v/>
      </c>
      <c r="F674" s="68" t="str">
        <f t="shared" si="105"/>
        <v/>
      </c>
      <c r="G674" s="69"/>
      <c r="H674" s="68" t="str">
        <f t="shared" si="106"/>
        <v/>
      </c>
      <c r="I674" s="68" t="str">
        <f t="shared" si="107"/>
        <v/>
      </c>
      <c r="J674" s="70" t="str">
        <f t="shared" si="108"/>
        <v/>
      </c>
      <c r="K674" s="68" t="str">
        <f t="shared" si="109"/>
        <v/>
      </c>
      <c r="L674" s="68" t="str">
        <f>IF(A674="","",SUM($K$31:K674))</f>
        <v/>
      </c>
    </row>
    <row r="675" spans="1:12">
      <c r="A675" s="65" t="str">
        <f t="shared" si="100"/>
        <v/>
      </c>
      <c r="B675" s="66" t="str">
        <f t="shared" si="101"/>
        <v/>
      </c>
      <c r="C675" s="67" t="str">
        <f t="shared" si="102"/>
        <v/>
      </c>
      <c r="D675" s="68" t="str">
        <f t="shared" si="103"/>
        <v/>
      </c>
      <c r="E675" s="68" t="str">
        <f t="shared" si="104"/>
        <v/>
      </c>
      <c r="F675" s="68" t="str">
        <f t="shared" si="105"/>
        <v/>
      </c>
      <c r="G675" s="69"/>
      <c r="H675" s="68" t="str">
        <f t="shared" si="106"/>
        <v/>
      </c>
      <c r="I675" s="68" t="str">
        <f t="shared" si="107"/>
        <v/>
      </c>
      <c r="J675" s="70" t="str">
        <f t="shared" si="108"/>
        <v/>
      </c>
      <c r="K675" s="68" t="str">
        <f t="shared" si="109"/>
        <v/>
      </c>
      <c r="L675" s="68" t="str">
        <f>IF(A675="","",SUM($K$31:K675))</f>
        <v/>
      </c>
    </row>
    <row r="676" spans="1:12">
      <c r="A676" s="65" t="str">
        <f t="shared" si="100"/>
        <v/>
      </c>
      <c r="B676" s="66" t="str">
        <f t="shared" si="101"/>
        <v/>
      </c>
      <c r="C676" s="67" t="str">
        <f t="shared" si="102"/>
        <v/>
      </c>
      <c r="D676" s="68" t="str">
        <f t="shared" si="103"/>
        <v/>
      </c>
      <c r="E676" s="68" t="str">
        <f t="shared" si="104"/>
        <v/>
      </c>
      <c r="F676" s="68" t="str">
        <f t="shared" si="105"/>
        <v/>
      </c>
      <c r="G676" s="69"/>
      <c r="H676" s="68" t="str">
        <f t="shared" si="106"/>
        <v/>
      </c>
      <c r="I676" s="68" t="str">
        <f t="shared" si="107"/>
        <v/>
      </c>
      <c r="J676" s="70" t="str">
        <f t="shared" si="108"/>
        <v/>
      </c>
      <c r="K676" s="68" t="str">
        <f t="shared" si="109"/>
        <v/>
      </c>
      <c r="L676" s="68" t="str">
        <f>IF(A676="","",SUM($K$31:K676))</f>
        <v/>
      </c>
    </row>
    <row r="677" spans="1:12">
      <c r="A677" s="65" t="str">
        <f t="shared" si="100"/>
        <v/>
      </c>
      <c r="B677" s="66" t="str">
        <f t="shared" si="101"/>
        <v/>
      </c>
      <c r="C677" s="67" t="str">
        <f t="shared" si="102"/>
        <v/>
      </c>
      <c r="D677" s="68" t="str">
        <f t="shared" si="103"/>
        <v/>
      </c>
      <c r="E677" s="68" t="str">
        <f t="shared" si="104"/>
        <v/>
      </c>
      <c r="F677" s="68" t="str">
        <f t="shared" si="105"/>
        <v/>
      </c>
      <c r="G677" s="69"/>
      <c r="H677" s="68" t="str">
        <f t="shared" si="106"/>
        <v/>
      </c>
      <c r="I677" s="68" t="str">
        <f t="shared" si="107"/>
        <v/>
      </c>
      <c r="J677" s="70" t="str">
        <f t="shared" si="108"/>
        <v/>
      </c>
      <c r="K677" s="68" t="str">
        <f t="shared" si="109"/>
        <v/>
      </c>
      <c r="L677" s="68" t="str">
        <f>IF(A677="","",SUM($K$31:K677))</f>
        <v/>
      </c>
    </row>
    <row r="678" spans="1:12">
      <c r="A678" s="65" t="str">
        <f t="shared" si="100"/>
        <v/>
      </c>
      <c r="B678" s="66" t="str">
        <f t="shared" si="101"/>
        <v/>
      </c>
      <c r="C678" s="67" t="str">
        <f t="shared" si="102"/>
        <v/>
      </c>
      <c r="D678" s="68" t="str">
        <f t="shared" si="103"/>
        <v/>
      </c>
      <c r="E678" s="68" t="str">
        <f t="shared" si="104"/>
        <v/>
      </c>
      <c r="F678" s="68" t="str">
        <f t="shared" si="105"/>
        <v/>
      </c>
      <c r="G678" s="69"/>
      <c r="H678" s="68" t="str">
        <f t="shared" si="106"/>
        <v/>
      </c>
      <c r="I678" s="68" t="str">
        <f t="shared" si="107"/>
        <v/>
      </c>
      <c r="J678" s="70" t="str">
        <f t="shared" si="108"/>
        <v/>
      </c>
      <c r="K678" s="68" t="str">
        <f t="shared" si="109"/>
        <v/>
      </c>
      <c r="L678" s="68" t="str">
        <f>IF(A678="","",SUM($K$31:K678))</f>
        <v/>
      </c>
    </row>
    <row r="679" spans="1:12">
      <c r="A679" s="65" t="str">
        <f t="shared" si="100"/>
        <v/>
      </c>
      <c r="B679" s="66" t="str">
        <f t="shared" si="101"/>
        <v/>
      </c>
      <c r="C679" s="67" t="str">
        <f t="shared" si="102"/>
        <v/>
      </c>
      <c r="D679" s="68" t="str">
        <f t="shared" si="103"/>
        <v/>
      </c>
      <c r="E679" s="68" t="str">
        <f t="shared" si="104"/>
        <v/>
      </c>
      <c r="F679" s="68" t="str">
        <f t="shared" si="105"/>
        <v/>
      </c>
      <c r="G679" s="69"/>
      <c r="H679" s="68" t="str">
        <f t="shared" si="106"/>
        <v/>
      </c>
      <c r="I679" s="68" t="str">
        <f t="shared" si="107"/>
        <v/>
      </c>
      <c r="J679" s="70" t="str">
        <f t="shared" si="108"/>
        <v/>
      </c>
      <c r="K679" s="68" t="str">
        <f t="shared" si="109"/>
        <v/>
      </c>
      <c r="L679" s="68" t="str">
        <f>IF(A679="","",SUM($K$31:K679))</f>
        <v/>
      </c>
    </row>
    <row r="680" spans="1:12">
      <c r="A680" s="65" t="str">
        <f t="shared" si="100"/>
        <v/>
      </c>
      <c r="B680" s="66" t="str">
        <f t="shared" si="101"/>
        <v/>
      </c>
      <c r="C680" s="67" t="str">
        <f t="shared" si="102"/>
        <v/>
      </c>
      <c r="D680" s="68" t="str">
        <f t="shared" si="103"/>
        <v/>
      </c>
      <c r="E680" s="68" t="str">
        <f t="shared" si="104"/>
        <v/>
      </c>
      <c r="F680" s="68" t="str">
        <f t="shared" si="105"/>
        <v/>
      </c>
      <c r="G680" s="69"/>
      <c r="H680" s="68" t="str">
        <f t="shared" si="106"/>
        <v/>
      </c>
      <c r="I680" s="68" t="str">
        <f t="shared" si="107"/>
        <v/>
      </c>
      <c r="J680" s="70" t="str">
        <f t="shared" si="108"/>
        <v/>
      </c>
      <c r="K680" s="68" t="str">
        <f t="shared" si="109"/>
        <v/>
      </c>
      <c r="L680" s="68" t="str">
        <f>IF(A680="","",SUM($K$31:K680))</f>
        <v/>
      </c>
    </row>
    <row r="681" spans="1:12">
      <c r="A681" s="65" t="str">
        <f t="shared" si="100"/>
        <v/>
      </c>
      <c r="B681" s="66" t="str">
        <f t="shared" si="101"/>
        <v/>
      </c>
      <c r="C681" s="67" t="str">
        <f t="shared" si="102"/>
        <v/>
      </c>
      <c r="D681" s="68" t="str">
        <f t="shared" si="103"/>
        <v/>
      </c>
      <c r="E681" s="68" t="str">
        <f t="shared" si="104"/>
        <v/>
      </c>
      <c r="F681" s="68" t="str">
        <f t="shared" si="105"/>
        <v/>
      </c>
      <c r="G681" s="69"/>
      <c r="H681" s="68" t="str">
        <f t="shared" si="106"/>
        <v/>
      </c>
      <c r="I681" s="68" t="str">
        <f t="shared" si="107"/>
        <v/>
      </c>
      <c r="J681" s="70" t="str">
        <f t="shared" si="108"/>
        <v/>
      </c>
      <c r="K681" s="68" t="str">
        <f t="shared" si="109"/>
        <v/>
      </c>
      <c r="L681" s="68" t="str">
        <f>IF(A681="","",SUM($K$31:K681))</f>
        <v/>
      </c>
    </row>
    <row r="682" spans="1:12">
      <c r="A682" s="65" t="str">
        <f t="shared" si="100"/>
        <v/>
      </c>
      <c r="B682" s="66" t="str">
        <f t="shared" si="101"/>
        <v/>
      </c>
      <c r="C682" s="67" t="str">
        <f t="shared" si="102"/>
        <v/>
      </c>
      <c r="D682" s="68" t="str">
        <f t="shared" si="103"/>
        <v/>
      </c>
      <c r="E682" s="68" t="str">
        <f t="shared" si="104"/>
        <v/>
      </c>
      <c r="F682" s="68" t="str">
        <f t="shared" si="105"/>
        <v/>
      </c>
      <c r="G682" s="69"/>
      <c r="H682" s="68" t="str">
        <f t="shared" si="106"/>
        <v/>
      </c>
      <c r="I682" s="68" t="str">
        <f t="shared" si="107"/>
        <v/>
      </c>
      <c r="J682" s="70" t="str">
        <f t="shared" si="108"/>
        <v/>
      </c>
      <c r="K682" s="68" t="str">
        <f t="shared" si="109"/>
        <v/>
      </c>
      <c r="L682" s="68" t="str">
        <f>IF(A682="","",SUM($K$31:K682))</f>
        <v/>
      </c>
    </row>
    <row r="683" spans="1:12">
      <c r="A683" s="65" t="str">
        <f t="shared" si="100"/>
        <v/>
      </c>
      <c r="B683" s="66" t="str">
        <f t="shared" si="101"/>
        <v/>
      </c>
      <c r="C683" s="67" t="str">
        <f t="shared" si="102"/>
        <v/>
      </c>
      <c r="D683" s="68" t="str">
        <f t="shared" si="103"/>
        <v/>
      </c>
      <c r="E683" s="68" t="str">
        <f t="shared" si="104"/>
        <v/>
      </c>
      <c r="F683" s="68" t="str">
        <f t="shared" si="105"/>
        <v/>
      </c>
      <c r="G683" s="69"/>
      <c r="H683" s="68" t="str">
        <f t="shared" si="106"/>
        <v/>
      </c>
      <c r="I683" s="68" t="str">
        <f t="shared" si="107"/>
        <v/>
      </c>
      <c r="J683" s="70" t="str">
        <f t="shared" si="108"/>
        <v/>
      </c>
      <c r="K683" s="68" t="str">
        <f t="shared" si="109"/>
        <v/>
      </c>
      <c r="L683" s="68" t="str">
        <f>IF(A683="","",SUM($K$31:K683))</f>
        <v/>
      </c>
    </row>
    <row r="684" spans="1:12">
      <c r="A684" s="65" t="str">
        <f t="shared" si="100"/>
        <v/>
      </c>
      <c r="B684" s="66" t="str">
        <f t="shared" si="101"/>
        <v/>
      </c>
      <c r="C684" s="67" t="str">
        <f t="shared" si="102"/>
        <v/>
      </c>
      <c r="D684" s="68" t="str">
        <f t="shared" si="103"/>
        <v/>
      </c>
      <c r="E684" s="68" t="str">
        <f t="shared" si="104"/>
        <v/>
      </c>
      <c r="F684" s="68" t="str">
        <f t="shared" si="105"/>
        <v/>
      </c>
      <c r="G684" s="69"/>
      <c r="H684" s="68" t="str">
        <f t="shared" si="106"/>
        <v/>
      </c>
      <c r="I684" s="68" t="str">
        <f t="shared" si="107"/>
        <v/>
      </c>
      <c r="J684" s="70" t="str">
        <f t="shared" si="108"/>
        <v/>
      </c>
      <c r="K684" s="68" t="str">
        <f t="shared" si="109"/>
        <v/>
      </c>
      <c r="L684" s="68" t="str">
        <f>IF(A684="","",SUM($K$31:K684))</f>
        <v/>
      </c>
    </row>
    <row r="685" spans="1:12">
      <c r="A685" s="65" t="str">
        <f t="shared" si="100"/>
        <v/>
      </c>
      <c r="B685" s="66" t="str">
        <f t="shared" si="101"/>
        <v/>
      </c>
      <c r="C685" s="67" t="str">
        <f t="shared" si="102"/>
        <v/>
      </c>
      <c r="D685" s="68" t="str">
        <f t="shared" si="103"/>
        <v/>
      </c>
      <c r="E685" s="68" t="str">
        <f t="shared" si="104"/>
        <v/>
      </c>
      <c r="F685" s="68" t="str">
        <f t="shared" si="105"/>
        <v/>
      </c>
      <c r="G685" s="69"/>
      <c r="H685" s="68" t="str">
        <f t="shared" si="106"/>
        <v/>
      </c>
      <c r="I685" s="68" t="str">
        <f t="shared" si="107"/>
        <v/>
      </c>
      <c r="J685" s="70" t="str">
        <f t="shared" si="108"/>
        <v/>
      </c>
      <c r="K685" s="68" t="str">
        <f t="shared" si="109"/>
        <v/>
      </c>
      <c r="L685" s="68" t="str">
        <f>IF(A685="","",SUM($K$31:K685))</f>
        <v/>
      </c>
    </row>
    <row r="686" spans="1:12">
      <c r="A686" s="65" t="str">
        <f t="shared" si="100"/>
        <v/>
      </c>
      <c r="B686" s="66" t="str">
        <f t="shared" si="101"/>
        <v/>
      </c>
      <c r="C686" s="67" t="str">
        <f t="shared" si="102"/>
        <v/>
      </c>
      <c r="D686" s="68" t="str">
        <f t="shared" si="103"/>
        <v/>
      </c>
      <c r="E686" s="68" t="str">
        <f t="shared" si="104"/>
        <v/>
      </c>
      <c r="F686" s="68" t="str">
        <f t="shared" si="105"/>
        <v/>
      </c>
      <c r="G686" s="69"/>
      <c r="H686" s="68" t="str">
        <f t="shared" si="106"/>
        <v/>
      </c>
      <c r="I686" s="68" t="str">
        <f t="shared" si="107"/>
        <v/>
      </c>
      <c r="J686" s="70" t="str">
        <f t="shared" si="108"/>
        <v/>
      </c>
      <c r="K686" s="68" t="str">
        <f t="shared" si="109"/>
        <v/>
      </c>
      <c r="L686" s="68" t="str">
        <f>IF(A686="","",SUM($K$31:K686))</f>
        <v/>
      </c>
    </row>
    <row r="687" spans="1:12">
      <c r="A687" s="65" t="str">
        <f t="shared" si="100"/>
        <v/>
      </c>
      <c r="B687" s="66" t="str">
        <f t="shared" si="101"/>
        <v/>
      </c>
      <c r="C687" s="67" t="str">
        <f t="shared" si="102"/>
        <v/>
      </c>
      <c r="D687" s="68" t="str">
        <f t="shared" si="103"/>
        <v/>
      </c>
      <c r="E687" s="68" t="str">
        <f t="shared" si="104"/>
        <v/>
      </c>
      <c r="F687" s="68" t="str">
        <f t="shared" si="105"/>
        <v/>
      </c>
      <c r="G687" s="69"/>
      <c r="H687" s="68" t="str">
        <f t="shared" si="106"/>
        <v/>
      </c>
      <c r="I687" s="68" t="str">
        <f t="shared" si="107"/>
        <v/>
      </c>
      <c r="J687" s="70" t="str">
        <f t="shared" si="108"/>
        <v/>
      </c>
      <c r="K687" s="68" t="str">
        <f t="shared" si="109"/>
        <v/>
      </c>
      <c r="L687" s="68" t="str">
        <f>IF(A687="","",SUM($K$31:K687))</f>
        <v/>
      </c>
    </row>
    <row r="688" spans="1:12">
      <c r="A688" s="65" t="str">
        <f t="shared" si="100"/>
        <v/>
      </c>
      <c r="B688" s="66" t="str">
        <f t="shared" si="101"/>
        <v/>
      </c>
      <c r="C688" s="67" t="str">
        <f t="shared" si="102"/>
        <v/>
      </c>
      <c r="D688" s="68" t="str">
        <f t="shared" si="103"/>
        <v/>
      </c>
      <c r="E688" s="68" t="str">
        <f t="shared" si="104"/>
        <v/>
      </c>
      <c r="F688" s="68" t="str">
        <f t="shared" si="105"/>
        <v/>
      </c>
      <c r="G688" s="69"/>
      <c r="H688" s="68" t="str">
        <f t="shared" si="106"/>
        <v/>
      </c>
      <c r="I688" s="68" t="str">
        <f t="shared" si="107"/>
        <v/>
      </c>
      <c r="J688" s="70" t="str">
        <f t="shared" si="108"/>
        <v/>
      </c>
      <c r="K688" s="68" t="str">
        <f t="shared" si="109"/>
        <v/>
      </c>
      <c r="L688" s="68" t="str">
        <f>IF(A688="","",SUM($K$31:K688))</f>
        <v/>
      </c>
    </row>
    <row r="689" spans="1:12">
      <c r="A689" s="65" t="str">
        <f t="shared" si="100"/>
        <v/>
      </c>
      <c r="B689" s="66" t="str">
        <f t="shared" si="101"/>
        <v/>
      </c>
      <c r="C689" s="67" t="str">
        <f t="shared" si="102"/>
        <v/>
      </c>
      <c r="D689" s="68" t="str">
        <f t="shared" si="103"/>
        <v/>
      </c>
      <c r="E689" s="68" t="str">
        <f t="shared" si="104"/>
        <v/>
      </c>
      <c r="F689" s="68" t="str">
        <f t="shared" si="105"/>
        <v/>
      </c>
      <c r="G689" s="69"/>
      <c r="H689" s="68" t="str">
        <f t="shared" si="106"/>
        <v/>
      </c>
      <c r="I689" s="68" t="str">
        <f t="shared" si="107"/>
        <v/>
      </c>
      <c r="J689" s="70" t="str">
        <f t="shared" si="108"/>
        <v/>
      </c>
      <c r="K689" s="68" t="str">
        <f t="shared" si="109"/>
        <v/>
      </c>
      <c r="L689" s="68" t="str">
        <f>IF(A689="","",SUM($K$31:K689))</f>
        <v/>
      </c>
    </row>
    <row r="690" spans="1:12">
      <c r="A690" s="65" t="str">
        <f t="shared" si="100"/>
        <v/>
      </c>
      <c r="B690" s="66" t="str">
        <f t="shared" si="101"/>
        <v/>
      </c>
      <c r="C690" s="67" t="str">
        <f t="shared" si="102"/>
        <v/>
      </c>
      <c r="D690" s="68" t="str">
        <f t="shared" si="103"/>
        <v/>
      </c>
      <c r="E690" s="68" t="str">
        <f t="shared" si="104"/>
        <v/>
      </c>
      <c r="F690" s="68" t="str">
        <f t="shared" si="105"/>
        <v/>
      </c>
      <c r="G690" s="69"/>
      <c r="H690" s="68" t="str">
        <f t="shared" si="106"/>
        <v/>
      </c>
      <c r="I690" s="68" t="str">
        <f t="shared" si="107"/>
        <v/>
      </c>
      <c r="J690" s="70" t="str">
        <f t="shared" si="108"/>
        <v/>
      </c>
      <c r="K690" s="68" t="str">
        <f t="shared" si="109"/>
        <v/>
      </c>
      <c r="L690" s="68" t="str">
        <f>IF(A690="","",SUM($K$31:K690))</f>
        <v/>
      </c>
    </row>
    <row r="691" spans="1:12">
      <c r="A691" s="65" t="str">
        <f t="shared" si="100"/>
        <v/>
      </c>
      <c r="B691" s="66" t="str">
        <f t="shared" si="101"/>
        <v/>
      </c>
      <c r="C691" s="67" t="str">
        <f t="shared" si="102"/>
        <v/>
      </c>
      <c r="D691" s="68" t="str">
        <f t="shared" si="103"/>
        <v/>
      </c>
      <c r="E691" s="68" t="str">
        <f t="shared" si="104"/>
        <v/>
      </c>
      <c r="F691" s="68" t="str">
        <f t="shared" si="105"/>
        <v/>
      </c>
      <c r="G691" s="69"/>
      <c r="H691" s="68" t="str">
        <f t="shared" si="106"/>
        <v/>
      </c>
      <c r="I691" s="68" t="str">
        <f t="shared" si="107"/>
        <v/>
      </c>
      <c r="J691" s="70" t="str">
        <f t="shared" si="108"/>
        <v/>
      </c>
      <c r="K691" s="68" t="str">
        <f t="shared" si="109"/>
        <v/>
      </c>
      <c r="L691" s="68" t="str">
        <f>IF(A691="","",SUM($K$31:K691))</f>
        <v/>
      </c>
    </row>
    <row r="692" spans="1:12">
      <c r="A692" s="65" t="str">
        <f t="shared" si="100"/>
        <v/>
      </c>
      <c r="B692" s="66" t="str">
        <f t="shared" si="101"/>
        <v/>
      </c>
      <c r="C692" s="67" t="str">
        <f t="shared" si="102"/>
        <v/>
      </c>
      <c r="D692" s="68" t="str">
        <f t="shared" si="103"/>
        <v/>
      </c>
      <c r="E692" s="68" t="str">
        <f t="shared" si="104"/>
        <v/>
      </c>
      <c r="F692" s="68" t="str">
        <f t="shared" si="105"/>
        <v/>
      </c>
      <c r="G692" s="69"/>
      <c r="H692" s="68" t="str">
        <f t="shared" si="106"/>
        <v/>
      </c>
      <c r="I692" s="68" t="str">
        <f t="shared" si="107"/>
        <v/>
      </c>
      <c r="J692" s="70" t="str">
        <f t="shared" si="108"/>
        <v/>
      </c>
      <c r="K692" s="68" t="str">
        <f t="shared" si="109"/>
        <v/>
      </c>
      <c r="L692" s="68" t="str">
        <f>IF(A692="","",SUM($K$31:K692))</f>
        <v/>
      </c>
    </row>
    <row r="693" spans="1:12">
      <c r="A693" s="65" t="str">
        <f t="shared" si="100"/>
        <v/>
      </c>
      <c r="B693" s="66" t="str">
        <f t="shared" si="101"/>
        <v/>
      </c>
      <c r="C693" s="67" t="str">
        <f t="shared" si="102"/>
        <v/>
      </c>
      <c r="D693" s="68" t="str">
        <f t="shared" si="103"/>
        <v/>
      </c>
      <c r="E693" s="68" t="str">
        <f t="shared" si="104"/>
        <v/>
      </c>
      <c r="F693" s="68" t="str">
        <f t="shared" si="105"/>
        <v/>
      </c>
      <c r="G693" s="69"/>
      <c r="H693" s="68" t="str">
        <f t="shared" si="106"/>
        <v/>
      </c>
      <c r="I693" s="68" t="str">
        <f t="shared" si="107"/>
        <v/>
      </c>
      <c r="J693" s="70" t="str">
        <f t="shared" si="108"/>
        <v/>
      </c>
      <c r="K693" s="68" t="str">
        <f t="shared" si="109"/>
        <v/>
      </c>
      <c r="L693" s="68" t="str">
        <f>IF(A693="","",SUM($K$31:K693))</f>
        <v/>
      </c>
    </row>
    <row r="694" spans="1:12">
      <c r="A694" s="65" t="str">
        <f t="shared" si="100"/>
        <v/>
      </c>
      <c r="B694" s="66" t="str">
        <f t="shared" si="101"/>
        <v/>
      </c>
      <c r="C694" s="67" t="str">
        <f t="shared" si="102"/>
        <v/>
      </c>
      <c r="D694" s="68" t="str">
        <f t="shared" si="103"/>
        <v/>
      </c>
      <c r="E694" s="68" t="str">
        <f t="shared" si="104"/>
        <v/>
      </c>
      <c r="F694" s="68" t="str">
        <f t="shared" si="105"/>
        <v/>
      </c>
      <c r="G694" s="69"/>
      <c r="H694" s="68" t="str">
        <f t="shared" si="106"/>
        <v/>
      </c>
      <c r="I694" s="68" t="str">
        <f t="shared" si="107"/>
        <v/>
      </c>
      <c r="J694" s="70" t="str">
        <f t="shared" si="108"/>
        <v/>
      </c>
      <c r="K694" s="68" t="str">
        <f t="shared" si="109"/>
        <v/>
      </c>
      <c r="L694" s="68" t="str">
        <f>IF(A694="","",SUM($K$31:K694))</f>
        <v/>
      </c>
    </row>
    <row r="695" spans="1:12">
      <c r="A695" s="65" t="str">
        <f t="shared" si="100"/>
        <v/>
      </c>
      <c r="B695" s="66" t="str">
        <f t="shared" si="101"/>
        <v/>
      </c>
      <c r="C695" s="67" t="str">
        <f t="shared" si="102"/>
        <v/>
      </c>
      <c r="D695" s="68" t="str">
        <f t="shared" si="103"/>
        <v/>
      </c>
      <c r="E695" s="68" t="str">
        <f t="shared" si="104"/>
        <v/>
      </c>
      <c r="F695" s="68" t="str">
        <f t="shared" si="105"/>
        <v/>
      </c>
      <c r="G695" s="69"/>
      <c r="H695" s="68" t="str">
        <f t="shared" si="106"/>
        <v/>
      </c>
      <c r="I695" s="68" t="str">
        <f t="shared" si="107"/>
        <v/>
      </c>
      <c r="J695" s="70" t="str">
        <f t="shared" si="108"/>
        <v/>
      </c>
      <c r="K695" s="68" t="str">
        <f t="shared" si="109"/>
        <v/>
      </c>
      <c r="L695" s="68" t="str">
        <f>IF(A695="","",SUM($K$31:K695))</f>
        <v/>
      </c>
    </row>
    <row r="696" spans="1:12">
      <c r="A696" s="65" t="str">
        <f t="shared" si="100"/>
        <v/>
      </c>
      <c r="B696" s="66" t="str">
        <f t="shared" si="101"/>
        <v/>
      </c>
      <c r="C696" s="67" t="str">
        <f t="shared" si="102"/>
        <v/>
      </c>
      <c r="D696" s="68" t="str">
        <f t="shared" si="103"/>
        <v/>
      </c>
      <c r="E696" s="68" t="str">
        <f t="shared" si="104"/>
        <v/>
      </c>
      <c r="F696" s="68" t="str">
        <f t="shared" si="105"/>
        <v/>
      </c>
      <c r="G696" s="69"/>
      <c r="H696" s="68" t="str">
        <f t="shared" si="106"/>
        <v/>
      </c>
      <c r="I696" s="68" t="str">
        <f t="shared" si="107"/>
        <v/>
      </c>
      <c r="J696" s="70" t="str">
        <f t="shared" si="108"/>
        <v/>
      </c>
      <c r="K696" s="68" t="str">
        <f t="shared" si="109"/>
        <v/>
      </c>
      <c r="L696" s="68" t="str">
        <f>IF(A696="","",SUM($K$31:K696))</f>
        <v/>
      </c>
    </row>
    <row r="697" spans="1:12">
      <c r="A697" s="65" t="str">
        <f t="shared" si="100"/>
        <v/>
      </c>
      <c r="B697" s="66" t="str">
        <f t="shared" si="101"/>
        <v/>
      </c>
      <c r="C697" s="67" t="str">
        <f t="shared" si="102"/>
        <v/>
      </c>
      <c r="D697" s="68" t="str">
        <f t="shared" si="103"/>
        <v/>
      </c>
      <c r="E697" s="68" t="str">
        <f t="shared" si="104"/>
        <v/>
      </c>
      <c r="F697" s="68" t="str">
        <f t="shared" si="105"/>
        <v/>
      </c>
      <c r="G697" s="69"/>
      <c r="H697" s="68" t="str">
        <f t="shared" si="106"/>
        <v/>
      </c>
      <c r="I697" s="68" t="str">
        <f t="shared" si="107"/>
        <v/>
      </c>
      <c r="J697" s="70" t="str">
        <f t="shared" si="108"/>
        <v/>
      </c>
      <c r="K697" s="68" t="str">
        <f t="shared" si="109"/>
        <v/>
      </c>
      <c r="L697" s="68" t="str">
        <f>IF(A697="","",SUM($K$31:K697))</f>
        <v/>
      </c>
    </row>
    <row r="698" spans="1:12">
      <c r="A698" s="65" t="str">
        <f t="shared" si="100"/>
        <v/>
      </c>
      <c r="B698" s="66" t="str">
        <f t="shared" si="101"/>
        <v/>
      </c>
      <c r="C698" s="67" t="str">
        <f t="shared" si="102"/>
        <v/>
      </c>
      <c r="D698" s="68" t="str">
        <f t="shared" si="103"/>
        <v/>
      </c>
      <c r="E698" s="68" t="str">
        <f t="shared" si="104"/>
        <v/>
      </c>
      <c r="F698" s="68" t="str">
        <f t="shared" si="105"/>
        <v/>
      </c>
      <c r="G698" s="69"/>
      <c r="H698" s="68" t="str">
        <f t="shared" si="106"/>
        <v/>
      </c>
      <c r="I698" s="68" t="str">
        <f t="shared" si="107"/>
        <v/>
      </c>
      <c r="J698" s="70" t="str">
        <f t="shared" si="108"/>
        <v/>
      </c>
      <c r="K698" s="68" t="str">
        <f t="shared" si="109"/>
        <v/>
      </c>
      <c r="L698" s="68" t="str">
        <f>IF(A698="","",SUM($K$31:K698))</f>
        <v/>
      </c>
    </row>
    <row r="699" spans="1:12">
      <c r="A699" s="65" t="str">
        <f t="shared" si="100"/>
        <v/>
      </c>
      <c r="B699" s="66" t="str">
        <f t="shared" si="101"/>
        <v/>
      </c>
      <c r="C699" s="67" t="str">
        <f t="shared" si="102"/>
        <v/>
      </c>
      <c r="D699" s="68" t="str">
        <f t="shared" si="103"/>
        <v/>
      </c>
      <c r="E699" s="68" t="str">
        <f t="shared" si="104"/>
        <v/>
      </c>
      <c r="F699" s="68" t="str">
        <f t="shared" si="105"/>
        <v/>
      </c>
      <c r="G699" s="69"/>
      <c r="H699" s="68" t="str">
        <f t="shared" si="106"/>
        <v/>
      </c>
      <c r="I699" s="68" t="str">
        <f t="shared" si="107"/>
        <v/>
      </c>
      <c r="J699" s="70" t="str">
        <f t="shared" si="108"/>
        <v/>
      </c>
      <c r="K699" s="68" t="str">
        <f t="shared" si="109"/>
        <v/>
      </c>
      <c r="L699" s="68" t="str">
        <f>IF(A699="","",SUM($K$31:K699))</f>
        <v/>
      </c>
    </row>
    <row r="700" spans="1:12">
      <c r="A700" s="65" t="str">
        <f t="shared" si="100"/>
        <v/>
      </c>
      <c r="B700" s="66" t="str">
        <f t="shared" si="101"/>
        <v/>
      </c>
      <c r="C700" s="67" t="str">
        <f t="shared" si="102"/>
        <v/>
      </c>
      <c r="D700" s="68" t="str">
        <f t="shared" si="103"/>
        <v/>
      </c>
      <c r="E700" s="68" t="str">
        <f t="shared" si="104"/>
        <v/>
      </c>
      <c r="F700" s="68" t="str">
        <f t="shared" si="105"/>
        <v/>
      </c>
      <c r="G700" s="69"/>
      <c r="H700" s="68" t="str">
        <f t="shared" si="106"/>
        <v/>
      </c>
      <c r="I700" s="68" t="str">
        <f t="shared" si="107"/>
        <v/>
      </c>
      <c r="J700" s="70" t="str">
        <f t="shared" si="108"/>
        <v/>
      </c>
      <c r="K700" s="68" t="str">
        <f t="shared" si="109"/>
        <v/>
      </c>
      <c r="L700" s="68" t="str">
        <f>IF(A700="","",SUM($K$31:K700))</f>
        <v/>
      </c>
    </row>
    <row r="701" spans="1:12">
      <c r="A701" s="65" t="str">
        <f t="shared" si="100"/>
        <v/>
      </c>
      <c r="B701" s="66" t="str">
        <f t="shared" si="101"/>
        <v/>
      </c>
      <c r="C701" s="67" t="str">
        <f t="shared" si="102"/>
        <v/>
      </c>
      <c r="D701" s="68" t="str">
        <f t="shared" si="103"/>
        <v/>
      </c>
      <c r="E701" s="68" t="str">
        <f t="shared" si="104"/>
        <v/>
      </c>
      <c r="F701" s="68" t="str">
        <f t="shared" si="105"/>
        <v/>
      </c>
      <c r="G701" s="69"/>
      <c r="H701" s="68" t="str">
        <f t="shared" si="106"/>
        <v/>
      </c>
      <c r="I701" s="68" t="str">
        <f t="shared" si="107"/>
        <v/>
      </c>
      <c r="J701" s="70" t="str">
        <f t="shared" si="108"/>
        <v/>
      </c>
      <c r="K701" s="68" t="str">
        <f t="shared" si="109"/>
        <v/>
      </c>
      <c r="L701" s="68" t="str">
        <f>IF(A701="","",SUM($K$31:K701))</f>
        <v/>
      </c>
    </row>
    <row r="702" spans="1:12">
      <c r="A702" s="65" t="str">
        <f t="shared" si="100"/>
        <v/>
      </c>
      <c r="B702" s="66" t="str">
        <f t="shared" si="101"/>
        <v/>
      </c>
      <c r="C702" s="67" t="str">
        <f t="shared" si="102"/>
        <v/>
      </c>
      <c r="D702" s="68" t="str">
        <f t="shared" si="103"/>
        <v/>
      </c>
      <c r="E702" s="68" t="str">
        <f t="shared" si="104"/>
        <v/>
      </c>
      <c r="F702" s="68" t="str">
        <f t="shared" si="105"/>
        <v/>
      </c>
      <c r="G702" s="69"/>
      <c r="H702" s="68" t="str">
        <f t="shared" si="106"/>
        <v/>
      </c>
      <c r="I702" s="68" t="str">
        <f t="shared" si="107"/>
        <v/>
      </c>
      <c r="J702" s="70" t="str">
        <f t="shared" si="108"/>
        <v/>
      </c>
      <c r="K702" s="68" t="str">
        <f t="shared" si="109"/>
        <v/>
      </c>
      <c r="L702" s="68" t="str">
        <f>IF(A702="","",SUM($K$31:K702))</f>
        <v/>
      </c>
    </row>
    <row r="703" spans="1:12">
      <c r="A703" s="65" t="str">
        <f t="shared" si="100"/>
        <v/>
      </c>
      <c r="B703" s="66" t="str">
        <f t="shared" si="101"/>
        <v/>
      </c>
      <c r="C703" s="67" t="str">
        <f t="shared" si="102"/>
        <v/>
      </c>
      <c r="D703" s="68" t="str">
        <f t="shared" si="103"/>
        <v/>
      </c>
      <c r="E703" s="68" t="str">
        <f t="shared" si="104"/>
        <v/>
      </c>
      <c r="F703" s="68" t="str">
        <f t="shared" si="105"/>
        <v/>
      </c>
      <c r="G703" s="69"/>
      <c r="H703" s="68" t="str">
        <f t="shared" si="106"/>
        <v/>
      </c>
      <c r="I703" s="68" t="str">
        <f t="shared" si="107"/>
        <v/>
      </c>
      <c r="J703" s="70" t="str">
        <f t="shared" si="108"/>
        <v/>
      </c>
      <c r="K703" s="68" t="str">
        <f t="shared" si="109"/>
        <v/>
      </c>
      <c r="L703" s="68" t="str">
        <f>IF(A703="","",SUM($K$31:K703))</f>
        <v/>
      </c>
    </row>
    <row r="704" spans="1:12">
      <c r="A704" s="65" t="str">
        <f t="shared" si="100"/>
        <v/>
      </c>
      <c r="B704" s="66" t="str">
        <f t="shared" si="101"/>
        <v/>
      </c>
      <c r="C704" s="67" t="str">
        <f t="shared" si="102"/>
        <v/>
      </c>
      <c r="D704" s="68" t="str">
        <f t="shared" si="103"/>
        <v/>
      </c>
      <c r="E704" s="68" t="str">
        <f t="shared" si="104"/>
        <v/>
      </c>
      <c r="F704" s="68" t="str">
        <f t="shared" si="105"/>
        <v/>
      </c>
      <c r="G704" s="69"/>
      <c r="H704" s="68" t="str">
        <f t="shared" si="106"/>
        <v/>
      </c>
      <c r="I704" s="68" t="str">
        <f t="shared" si="107"/>
        <v/>
      </c>
      <c r="J704" s="70" t="str">
        <f t="shared" si="108"/>
        <v/>
      </c>
      <c r="K704" s="68" t="str">
        <f t="shared" si="109"/>
        <v/>
      </c>
      <c r="L704" s="68" t="str">
        <f>IF(A704="","",SUM($K$31:K704))</f>
        <v/>
      </c>
    </row>
    <row r="705" spans="1:12">
      <c r="A705" s="65" t="str">
        <f t="shared" si="100"/>
        <v/>
      </c>
      <c r="B705" s="66" t="str">
        <f t="shared" si="101"/>
        <v/>
      </c>
      <c r="C705" s="67" t="str">
        <f t="shared" si="102"/>
        <v/>
      </c>
      <c r="D705" s="68" t="str">
        <f t="shared" si="103"/>
        <v/>
      </c>
      <c r="E705" s="68" t="str">
        <f t="shared" si="104"/>
        <v/>
      </c>
      <c r="F705" s="68" t="str">
        <f t="shared" si="105"/>
        <v/>
      </c>
      <c r="G705" s="69"/>
      <c r="H705" s="68" t="str">
        <f t="shared" si="106"/>
        <v/>
      </c>
      <c r="I705" s="68" t="str">
        <f t="shared" si="107"/>
        <v/>
      </c>
      <c r="J705" s="70" t="str">
        <f t="shared" si="108"/>
        <v/>
      </c>
      <c r="K705" s="68" t="str">
        <f t="shared" si="109"/>
        <v/>
      </c>
      <c r="L705" s="68" t="str">
        <f>IF(A705="","",SUM($K$31:K705))</f>
        <v/>
      </c>
    </row>
    <row r="706" spans="1:12">
      <c r="A706" s="65" t="str">
        <f t="shared" si="100"/>
        <v/>
      </c>
      <c r="B706" s="66" t="str">
        <f t="shared" si="101"/>
        <v/>
      </c>
      <c r="C706" s="67" t="str">
        <f t="shared" si="102"/>
        <v/>
      </c>
      <c r="D706" s="68" t="str">
        <f t="shared" si="103"/>
        <v/>
      </c>
      <c r="E706" s="68" t="str">
        <f t="shared" si="104"/>
        <v/>
      </c>
      <c r="F706" s="68" t="str">
        <f t="shared" si="105"/>
        <v/>
      </c>
      <c r="G706" s="69"/>
      <c r="H706" s="68" t="str">
        <f t="shared" si="106"/>
        <v/>
      </c>
      <c r="I706" s="68" t="str">
        <f t="shared" si="107"/>
        <v/>
      </c>
      <c r="J706" s="70" t="str">
        <f t="shared" si="108"/>
        <v/>
      </c>
      <c r="K706" s="68" t="str">
        <f t="shared" si="109"/>
        <v/>
      </c>
      <c r="L706" s="68" t="str">
        <f>IF(A706="","",SUM($K$31:K706))</f>
        <v/>
      </c>
    </row>
    <row r="707" spans="1:12">
      <c r="A707" s="65" t="str">
        <f t="shared" si="100"/>
        <v/>
      </c>
      <c r="B707" s="66" t="str">
        <f t="shared" si="101"/>
        <v/>
      </c>
      <c r="C707" s="67" t="str">
        <f t="shared" si="102"/>
        <v/>
      </c>
      <c r="D707" s="68" t="str">
        <f t="shared" si="103"/>
        <v/>
      </c>
      <c r="E707" s="68" t="str">
        <f t="shared" si="104"/>
        <v/>
      </c>
      <c r="F707" s="68" t="str">
        <f t="shared" si="105"/>
        <v/>
      </c>
      <c r="G707" s="69"/>
      <c r="H707" s="68" t="str">
        <f t="shared" si="106"/>
        <v/>
      </c>
      <c r="I707" s="68" t="str">
        <f t="shared" si="107"/>
        <v/>
      </c>
      <c r="J707" s="70" t="str">
        <f t="shared" si="108"/>
        <v/>
      </c>
      <c r="K707" s="68" t="str">
        <f t="shared" si="109"/>
        <v/>
      </c>
      <c r="L707" s="68" t="str">
        <f>IF(A707="","",SUM($K$31:K707))</f>
        <v/>
      </c>
    </row>
    <row r="708" spans="1:12">
      <c r="A708" s="65" t="str">
        <f t="shared" si="100"/>
        <v/>
      </c>
      <c r="B708" s="66" t="str">
        <f t="shared" si="101"/>
        <v/>
      </c>
      <c r="C708" s="67" t="str">
        <f t="shared" si="102"/>
        <v/>
      </c>
      <c r="D708" s="68" t="str">
        <f t="shared" si="103"/>
        <v/>
      </c>
      <c r="E708" s="68" t="str">
        <f t="shared" si="104"/>
        <v/>
      </c>
      <c r="F708" s="68" t="str">
        <f t="shared" si="105"/>
        <v/>
      </c>
      <c r="G708" s="69"/>
      <c r="H708" s="68" t="str">
        <f t="shared" si="106"/>
        <v/>
      </c>
      <c r="I708" s="68" t="str">
        <f t="shared" si="107"/>
        <v/>
      </c>
      <c r="J708" s="70" t="str">
        <f t="shared" si="108"/>
        <v/>
      </c>
      <c r="K708" s="68" t="str">
        <f t="shared" si="109"/>
        <v/>
      </c>
      <c r="L708" s="68" t="str">
        <f>IF(A708="","",SUM($K$31:K708))</f>
        <v/>
      </c>
    </row>
    <row r="709" spans="1:12">
      <c r="A709" s="65" t="str">
        <f t="shared" si="100"/>
        <v/>
      </c>
      <c r="B709" s="66" t="str">
        <f t="shared" si="101"/>
        <v/>
      </c>
      <c r="C709" s="67" t="str">
        <f t="shared" si="102"/>
        <v/>
      </c>
      <c r="D709" s="68" t="str">
        <f t="shared" si="103"/>
        <v/>
      </c>
      <c r="E709" s="68" t="str">
        <f t="shared" si="104"/>
        <v/>
      </c>
      <c r="F709" s="68" t="str">
        <f t="shared" si="105"/>
        <v/>
      </c>
      <c r="G709" s="69"/>
      <c r="H709" s="68" t="str">
        <f t="shared" si="106"/>
        <v/>
      </c>
      <c r="I709" s="68" t="str">
        <f t="shared" si="107"/>
        <v/>
      </c>
      <c r="J709" s="70" t="str">
        <f t="shared" si="108"/>
        <v/>
      </c>
      <c r="K709" s="68" t="str">
        <f t="shared" si="109"/>
        <v/>
      </c>
      <c r="L709" s="68" t="str">
        <f>IF(A709="","",SUM($K$31:K709))</f>
        <v/>
      </c>
    </row>
    <row r="710" spans="1:12">
      <c r="A710" s="65" t="str">
        <f t="shared" si="100"/>
        <v/>
      </c>
      <c r="B710" s="66" t="str">
        <f t="shared" si="101"/>
        <v/>
      </c>
      <c r="C710" s="67" t="str">
        <f t="shared" si="102"/>
        <v/>
      </c>
      <c r="D710" s="68" t="str">
        <f t="shared" si="103"/>
        <v/>
      </c>
      <c r="E710" s="68" t="str">
        <f t="shared" si="104"/>
        <v/>
      </c>
      <c r="F710" s="68" t="str">
        <f t="shared" si="105"/>
        <v/>
      </c>
      <c r="G710" s="69"/>
      <c r="H710" s="68" t="str">
        <f t="shared" si="106"/>
        <v/>
      </c>
      <c r="I710" s="68" t="str">
        <f t="shared" si="107"/>
        <v/>
      </c>
      <c r="J710" s="70" t="str">
        <f t="shared" si="108"/>
        <v/>
      </c>
      <c r="K710" s="68" t="str">
        <f t="shared" si="109"/>
        <v/>
      </c>
      <c r="L710" s="68" t="str">
        <f>IF(A710="","",SUM($K$31:K710))</f>
        <v/>
      </c>
    </row>
    <row r="711" spans="1:12">
      <c r="A711" s="65" t="str">
        <f t="shared" si="100"/>
        <v/>
      </c>
      <c r="B711" s="66" t="str">
        <f t="shared" si="101"/>
        <v/>
      </c>
      <c r="C711" s="67" t="str">
        <f t="shared" si="102"/>
        <v/>
      </c>
      <c r="D711" s="68" t="str">
        <f t="shared" si="103"/>
        <v/>
      </c>
      <c r="E711" s="68" t="str">
        <f t="shared" si="104"/>
        <v/>
      </c>
      <c r="F711" s="68" t="str">
        <f t="shared" si="105"/>
        <v/>
      </c>
      <c r="G711" s="69"/>
      <c r="H711" s="68" t="str">
        <f t="shared" si="106"/>
        <v/>
      </c>
      <c r="I711" s="68" t="str">
        <f t="shared" si="107"/>
        <v/>
      </c>
      <c r="J711" s="70" t="str">
        <f t="shared" si="108"/>
        <v/>
      </c>
      <c r="K711" s="68" t="str">
        <f t="shared" si="109"/>
        <v/>
      </c>
      <c r="L711" s="68" t="str">
        <f>IF(A711="","",SUM($K$31:K711))</f>
        <v/>
      </c>
    </row>
    <row r="712" spans="1:12">
      <c r="A712" s="65" t="str">
        <f t="shared" si="100"/>
        <v/>
      </c>
      <c r="B712" s="66" t="str">
        <f t="shared" si="101"/>
        <v/>
      </c>
      <c r="C712" s="67" t="str">
        <f t="shared" si="102"/>
        <v/>
      </c>
      <c r="D712" s="68" t="str">
        <f t="shared" si="103"/>
        <v/>
      </c>
      <c r="E712" s="68" t="str">
        <f t="shared" si="104"/>
        <v/>
      </c>
      <c r="F712" s="68" t="str">
        <f t="shared" si="105"/>
        <v/>
      </c>
      <c r="G712" s="69"/>
      <c r="H712" s="68" t="str">
        <f t="shared" si="106"/>
        <v/>
      </c>
      <c r="I712" s="68" t="str">
        <f t="shared" si="107"/>
        <v/>
      </c>
      <c r="J712" s="70" t="str">
        <f t="shared" si="108"/>
        <v/>
      </c>
      <c r="K712" s="68" t="str">
        <f t="shared" si="109"/>
        <v/>
      </c>
      <c r="L712" s="68" t="str">
        <f>IF(A712="","",SUM($K$31:K712))</f>
        <v/>
      </c>
    </row>
    <row r="713" spans="1:12">
      <c r="A713" s="65" t="str">
        <f t="shared" si="100"/>
        <v/>
      </c>
      <c r="B713" s="66" t="str">
        <f t="shared" si="101"/>
        <v/>
      </c>
      <c r="C713" s="67" t="str">
        <f t="shared" si="102"/>
        <v/>
      </c>
      <c r="D713" s="68" t="str">
        <f t="shared" si="103"/>
        <v/>
      </c>
      <c r="E713" s="68" t="str">
        <f t="shared" si="104"/>
        <v/>
      </c>
      <c r="F713" s="68" t="str">
        <f t="shared" si="105"/>
        <v/>
      </c>
      <c r="G713" s="69"/>
      <c r="H713" s="68" t="str">
        <f t="shared" si="106"/>
        <v/>
      </c>
      <c r="I713" s="68" t="str">
        <f t="shared" si="107"/>
        <v/>
      </c>
      <c r="J713" s="70" t="str">
        <f t="shared" si="108"/>
        <v/>
      </c>
      <c r="K713" s="68" t="str">
        <f t="shared" si="109"/>
        <v/>
      </c>
      <c r="L713" s="68" t="str">
        <f>IF(A713="","",SUM($K$31:K713))</f>
        <v/>
      </c>
    </row>
    <row r="714" spans="1:12">
      <c r="A714" s="65" t="str">
        <f t="shared" si="100"/>
        <v/>
      </c>
      <c r="B714" s="66" t="str">
        <f t="shared" si="101"/>
        <v/>
      </c>
      <c r="C714" s="67" t="str">
        <f t="shared" si="102"/>
        <v/>
      </c>
      <c r="D714" s="68" t="str">
        <f t="shared" si="103"/>
        <v/>
      </c>
      <c r="E714" s="68" t="str">
        <f t="shared" si="104"/>
        <v/>
      </c>
      <c r="F714" s="68" t="str">
        <f t="shared" si="105"/>
        <v/>
      </c>
      <c r="G714" s="69"/>
      <c r="H714" s="68" t="str">
        <f t="shared" si="106"/>
        <v/>
      </c>
      <c r="I714" s="68" t="str">
        <f t="shared" si="107"/>
        <v/>
      </c>
      <c r="J714" s="70" t="str">
        <f t="shared" si="108"/>
        <v/>
      </c>
      <c r="K714" s="68" t="str">
        <f t="shared" si="109"/>
        <v/>
      </c>
      <c r="L714" s="68" t="str">
        <f>IF(A714="","",SUM($K$31:K714))</f>
        <v/>
      </c>
    </row>
    <row r="715" spans="1:12">
      <c r="A715" s="65" t="str">
        <f t="shared" si="100"/>
        <v/>
      </c>
      <c r="B715" s="66" t="str">
        <f t="shared" si="101"/>
        <v/>
      </c>
      <c r="C715" s="67" t="str">
        <f t="shared" si="102"/>
        <v/>
      </c>
      <c r="D715" s="68" t="str">
        <f t="shared" si="103"/>
        <v/>
      </c>
      <c r="E715" s="68" t="str">
        <f t="shared" si="104"/>
        <v/>
      </c>
      <c r="F715" s="68" t="str">
        <f t="shared" si="105"/>
        <v/>
      </c>
      <c r="G715" s="69"/>
      <c r="H715" s="68" t="str">
        <f t="shared" si="106"/>
        <v/>
      </c>
      <c r="I715" s="68" t="str">
        <f t="shared" si="107"/>
        <v/>
      </c>
      <c r="J715" s="70" t="str">
        <f t="shared" si="108"/>
        <v/>
      </c>
      <c r="K715" s="68" t="str">
        <f t="shared" si="109"/>
        <v/>
      </c>
      <c r="L715" s="68" t="str">
        <f>IF(A715="","",SUM($K$31:K715))</f>
        <v/>
      </c>
    </row>
    <row r="716" spans="1:12">
      <c r="A716" s="65" t="str">
        <f t="shared" si="100"/>
        <v/>
      </c>
      <c r="B716" s="66" t="str">
        <f t="shared" si="101"/>
        <v/>
      </c>
      <c r="C716" s="67" t="str">
        <f t="shared" si="102"/>
        <v/>
      </c>
      <c r="D716" s="68" t="str">
        <f t="shared" si="103"/>
        <v/>
      </c>
      <c r="E716" s="68" t="str">
        <f t="shared" si="104"/>
        <v/>
      </c>
      <c r="F716" s="68" t="str">
        <f t="shared" si="105"/>
        <v/>
      </c>
      <c r="G716" s="69"/>
      <c r="H716" s="68" t="str">
        <f t="shared" si="106"/>
        <v/>
      </c>
      <c r="I716" s="68" t="str">
        <f t="shared" si="107"/>
        <v/>
      </c>
      <c r="J716" s="70" t="str">
        <f t="shared" si="108"/>
        <v/>
      </c>
      <c r="K716" s="68" t="str">
        <f t="shared" si="109"/>
        <v/>
      </c>
      <c r="L716" s="68" t="str">
        <f>IF(A716="","",SUM($K$31:K716))</f>
        <v/>
      </c>
    </row>
    <row r="717" spans="1:12">
      <c r="A717" s="65" t="str">
        <f t="shared" si="100"/>
        <v/>
      </c>
      <c r="B717" s="66" t="str">
        <f t="shared" si="101"/>
        <v/>
      </c>
      <c r="C717" s="67" t="str">
        <f t="shared" si="102"/>
        <v/>
      </c>
      <c r="D717" s="68" t="str">
        <f t="shared" si="103"/>
        <v/>
      </c>
      <c r="E717" s="68" t="str">
        <f t="shared" si="104"/>
        <v/>
      </c>
      <c r="F717" s="68" t="str">
        <f t="shared" si="105"/>
        <v/>
      </c>
      <c r="G717" s="69"/>
      <c r="H717" s="68" t="str">
        <f t="shared" si="106"/>
        <v/>
      </c>
      <c r="I717" s="68" t="str">
        <f t="shared" si="107"/>
        <v/>
      </c>
      <c r="J717" s="70" t="str">
        <f t="shared" si="108"/>
        <v/>
      </c>
      <c r="K717" s="68" t="str">
        <f t="shared" si="109"/>
        <v/>
      </c>
      <c r="L717" s="68" t="str">
        <f>IF(A717="","",SUM($K$31:K717))</f>
        <v/>
      </c>
    </row>
    <row r="718" spans="1:12">
      <c r="A718" s="65" t="str">
        <f t="shared" si="100"/>
        <v/>
      </c>
      <c r="B718" s="66" t="str">
        <f t="shared" si="101"/>
        <v/>
      </c>
      <c r="C718" s="67" t="str">
        <f t="shared" si="102"/>
        <v/>
      </c>
      <c r="D718" s="68" t="str">
        <f t="shared" si="103"/>
        <v/>
      </c>
      <c r="E718" s="68" t="str">
        <f t="shared" si="104"/>
        <v/>
      </c>
      <c r="F718" s="68" t="str">
        <f t="shared" si="105"/>
        <v/>
      </c>
      <c r="G718" s="69"/>
      <c r="H718" s="68" t="str">
        <f t="shared" si="106"/>
        <v/>
      </c>
      <c r="I718" s="68" t="str">
        <f t="shared" si="107"/>
        <v/>
      </c>
      <c r="J718" s="70" t="str">
        <f t="shared" si="108"/>
        <v/>
      </c>
      <c r="K718" s="68" t="str">
        <f t="shared" si="109"/>
        <v/>
      </c>
      <c r="L718" s="68" t="str">
        <f>IF(A718="","",SUM($K$31:K718))</f>
        <v/>
      </c>
    </row>
    <row r="719" spans="1:12">
      <c r="A719" s="65" t="str">
        <f t="shared" si="100"/>
        <v/>
      </c>
      <c r="B719" s="66" t="str">
        <f t="shared" si="101"/>
        <v/>
      </c>
      <c r="C719" s="67" t="str">
        <f t="shared" si="102"/>
        <v/>
      </c>
      <c r="D719" s="68" t="str">
        <f t="shared" si="103"/>
        <v/>
      </c>
      <c r="E719" s="68" t="str">
        <f t="shared" si="104"/>
        <v/>
      </c>
      <c r="F719" s="68" t="str">
        <f t="shared" si="105"/>
        <v/>
      </c>
      <c r="G719" s="69"/>
      <c r="H719" s="68" t="str">
        <f t="shared" si="106"/>
        <v/>
      </c>
      <c r="I719" s="68" t="str">
        <f t="shared" si="107"/>
        <v/>
      </c>
      <c r="J719" s="70" t="str">
        <f t="shared" si="108"/>
        <v/>
      </c>
      <c r="K719" s="68" t="str">
        <f t="shared" si="109"/>
        <v/>
      </c>
      <c r="L719" s="68" t="str">
        <f>IF(A719="","",SUM($K$31:K719))</f>
        <v/>
      </c>
    </row>
    <row r="720" spans="1:12">
      <c r="A720" s="65" t="str">
        <f t="shared" si="100"/>
        <v/>
      </c>
      <c r="B720" s="66" t="str">
        <f t="shared" si="101"/>
        <v/>
      </c>
      <c r="C720" s="67" t="str">
        <f t="shared" si="102"/>
        <v/>
      </c>
      <c r="D720" s="68" t="str">
        <f t="shared" si="103"/>
        <v/>
      </c>
      <c r="E720" s="68" t="str">
        <f t="shared" si="104"/>
        <v/>
      </c>
      <c r="F720" s="68" t="str">
        <f t="shared" si="105"/>
        <v/>
      </c>
      <c r="G720" s="69"/>
      <c r="H720" s="68" t="str">
        <f t="shared" si="106"/>
        <v/>
      </c>
      <c r="I720" s="68" t="str">
        <f t="shared" si="107"/>
        <v/>
      </c>
      <c r="J720" s="70" t="str">
        <f t="shared" si="108"/>
        <v/>
      </c>
      <c r="K720" s="68" t="str">
        <f t="shared" si="109"/>
        <v/>
      </c>
      <c r="L720" s="68" t="str">
        <f>IF(A720="","",SUM($K$31:K720))</f>
        <v/>
      </c>
    </row>
    <row r="721" spans="1:12">
      <c r="A721" s="65" t="str">
        <f t="shared" si="100"/>
        <v/>
      </c>
      <c r="B721" s="66" t="str">
        <f t="shared" si="101"/>
        <v/>
      </c>
      <c r="C721" s="67" t="str">
        <f t="shared" si="102"/>
        <v/>
      </c>
      <c r="D721" s="68" t="str">
        <f t="shared" si="103"/>
        <v/>
      </c>
      <c r="E721" s="68" t="str">
        <f t="shared" si="104"/>
        <v/>
      </c>
      <c r="F721" s="68" t="str">
        <f t="shared" si="105"/>
        <v/>
      </c>
      <c r="G721" s="69"/>
      <c r="H721" s="68" t="str">
        <f t="shared" si="106"/>
        <v/>
      </c>
      <c r="I721" s="68" t="str">
        <f t="shared" si="107"/>
        <v/>
      </c>
      <c r="J721" s="70" t="str">
        <f t="shared" si="108"/>
        <v/>
      </c>
      <c r="K721" s="68" t="str">
        <f t="shared" si="109"/>
        <v/>
      </c>
      <c r="L721" s="68" t="str">
        <f>IF(A721="","",SUM($K$31:K721))</f>
        <v/>
      </c>
    </row>
    <row r="722" spans="1:12">
      <c r="A722" s="65" t="str">
        <f t="shared" si="100"/>
        <v/>
      </c>
      <c r="B722" s="66" t="str">
        <f t="shared" si="101"/>
        <v/>
      </c>
      <c r="C722" s="67" t="str">
        <f t="shared" si="102"/>
        <v/>
      </c>
      <c r="D722" s="68" t="str">
        <f t="shared" si="103"/>
        <v/>
      </c>
      <c r="E722" s="68" t="str">
        <f t="shared" si="104"/>
        <v/>
      </c>
      <c r="F722" s="68" t="str">
        <f t="shared" si="105"/>
        <v/>
      </c>
      <c r="G722" s="69"/>
      <c r="H722" s="68" t="str">
        <f t="shared" si="106"/>
        <v/>
      </c>
      <c r="I722" s="68" t="str">
        <f t="shared" si="107"/>
        <v/>
      </c>
      <c r="J722" s="70" t="str">
        <f t="shared" si="108"/>
        <v/>
      </c>
      <c r="K722" s="68" t="str">
        <f t="shared" si="109"/>
        <v/>
      </c>
      <c r="L722" s="68" t="str">
        <f>IF(A722="","",SUM($K$31:K722))</f>
        <v/>
      </c>
    </row>
    <row r="723" spans="1:12">
      <c r="A723" s="65" t="str">
        <f t="shared" si="100"/>
        <v/>
      </c>
      <c r="B723" s="66" t="str">
        <f t="shared" si="101"/>
        <v/>
      </c>
      <c r="C723" s="67" t="str">
        <f t="shared" si="102"/>
        <v/>
      </c>
      <c r="D723" s="68" t="str">
        <f t="shared" si="103"/>
        <v/>
      </c>
      <c r="E723" s="68" t="str">
        <f t="shared" si="104"/>
        <v/>
      </c>
      <c r="F723" s="68" t="str">
        <f t="shared" si="105"/>
        <v/>
      </c>
      <c r="G723" s="69"/>
      <c r="H723" s="68" t="str">
        <f t="shared" si="106"/>
        <v/>
      </c>
      <c r="I723" s="68" t="str">
        <f t="shared" si="107"/>
        <v/>
      </c>
      <c r="J723" s="70" t="str">
        <f t="shared" si="108"/>
        <v/>
      </c>
      <c r="K723" s="68" t="str">
        <f t="shared" si="109"/>
        <v/>
      </c>
      <c r="L723" s="68" t="str">
        <f>IF(A723="","",SUM($K$31:K723))</f>
        <v/>
      </c>
    </row>
    <row r="724" spans="1:12">
      <c r="A724" s="65" t="str">
        <f t="shared" si="100"/>
        <v/>
      </c>
      <c r="B724" s="66" t="str">
        <f t="shared" si="101"/>
        <v/>
      </c>
      <c r="C724" s="67" t="str">
        <f t="shared" si="102"/>
        <v/>
      </c>
      <c r="D724" s="68" t="str">
        <f t="shared" si="103"/>
        <v/>
      </c>
      <c r="E724" s="68" t="str">
        <f t="shared" si="104"/>
        <v/>
      </c>
      <c r="F724" s="68" t="str">
        <f t="shared" si="105"/>
        <v/>
      </c>
      <c r="G724" s="69"/>
      <c r="H724" s="68" t="str">
        <f t="shared" si="106"/>
        <v/>
      </c>
      <c r="I724" s="68" t="str">
        <f t="shared" si="107"/>
        <v/>
      </c>
      <c r="J724" s="70" t="str">
        <f t="shared" si="108"/>
        <v/>
      </c>
      <c r="K724" s="68" t="str">
        <f t="shared" si="109"/>
        <v/>
      </c>
      <c r="L724" s="68" t="str">
        <f>IF(A724="","",SUM($K$31:K724))</f>
        <v/>
      </c>
    </row>
    <row r="725" spans="1:12">
      <c r="A725" s="65" t="str">
        <f t="shared" si="100"/>
        <v/>
      </c>
      <c r="B725" s="66" t="str">
        <f t="shared" si="101"/>
        <v/>
      </c>
      <c r="C725" s="67" t="str">
        <f t="shared" si="102"/>
        <v/>
      </c>
      <c r="D725" s="68" t="str">
        <f t="shared" si="103"/>
        <v/>
      </c>
      <c r="E725" s="68" t="str">
        <f t="shared" si="104"/>
        <v/>
      </c>
      <c r="F725" s="68" t="str">
        <f t="shared" si="105"/>
        <v/>
      </c>
      <c r="G725" s="69"/>
      <c r="H725" s="68" t="str">
        <f t="shared" si="106"/>
        <v/>
      </c>
      <c r="I725" s="68" t="str">
        <f t="shared" si="107"/>
        <v/>
      </c>
      <c r="J725" s="70" t="str">
        <f t="shared" si="108"/>
        <v/>
      </c>
      <c r="K725" s="68" t="str">
        <f t="shared" si="109"/>
        <v/>
      </c>
      <c r="L725" s="68" t="str">
        <f>IF(A725="","",SUM($K$31:K725))</f>
        <v/>
      </c>
    </row>
    <row r="726" spans="1:12">
      <c r="A726" s="65" t="str">
        <f t="shared" si="100"/>
        <v/>
      </c>
      <c r="B726" s="66" t="str">
        <f t="shared" si="101"/>
        <v/>
      </c>
      <c r="C726" s="67" t="str">
        <f t="shared" si="102"/>
        <v/>
      </c>
      <c r="D726" s="68" t="str">
        <f t="shared" si="103"/>
        <v/>
      </c>
      <c r="E726" s="68" t="str">
        <f t="shared" si="104"/>
        <v/>
      </c>
      <c r="F726" s="68" t="str">
        <f t="shared" si="105"/>
        <v/>
      </c>
      <c r="G726" s="69"/>
      <c r="H726" s="68" t="str">
        <f t="shared" si="106"/>
        <v/>
      </c>
      <c r="I726" s="68" t="str">
        <f t="shared" si="107"/>
        <v/>
      </c>
      <c r="J726" s="70" t="str">
        <f t="shared" si="108"/>
        <v/>
      </c>
      <c r="K726" s="68" t="str">
        <f t="shared" si="109"/>
        <v/>
      </c>
      <c r="L726" s="68" t="str">
        <f>IF(A726="","",SUM($K$31:K726))</f>
        <v/>
      </c>
    </row>
    <row r="727" spans="1:12">
      <c r="A727" s="65" t="str">
        <f t="shared" si="100"/>
        <v/>
      </c>
      <c r="B727" s="66" t="str">
        <f t="shared" si="101"/>
        <v/>
      </c>
      <c r="C727" s="67" t="str">
        <f t="shared" si="102"/>
        <v/>
      </c>
      <c r="D727" s="68" t="str">
        <f t="shared" si="103"/>
        <v/>
      </c>
      <c r="E727" s="68" t="str">
        <f t="shared" si="104"/>
        <v/>
      </c>
      <c r="F727" s="68" t="str">
        <f t="shared" si="105"/>
        <v/>
      </c>
      <c r="G727" s="69"/>
      <c r="H727" s="68" t="str">
        <f t="shared" si="106"/>
        <v/>
      </c>
      <c r="I727" s="68" t="str">
        <f t="shared" si="107"/>
        <v/>
      </c>
      <c r="J727" s="70" t="str">
        <f t="shared" si="108"/>
        <v/>
      </c>
      <c r="K727" s="68" t="str">
        <f t="shared" si="109"/>
        <v/>
      </c>
      <c r="L727" s="68" t="str">
        <f>IF(A727="","",SUM($K$31:K727))</f>
        <v/>
      </c>
    </row>
    <row r="728" spans="1:12">
      <c r="A728" s="65" t="str">
        <f t="shared" si="100"/>
        <v/>
      </c>
      <c r="B728" s="66" t="str">
        <f t="shared" si="101"/>
        <v/>
      </c>
      <c r="C728" s="67" t="str">
        <f t="shared" si="102"/>
        <v/>
      </c>
      <c r="D728" s="68" t="str">
        <f t="shared" si="103"/>
        <v/>
      </c>
      <c r="E728" s="68" t="str">
        <f t="shared" si="104"/>
        <v/>
      </c>
      <c r="F728" s="68" t="str">
        <f t="shared" si="105"/>
        <v/>
      </c>
      <c r="G728" s="69"/>
      <c r="H728" s="68" t="str">
        <f t="shared" si="106"/>
        <v/>
      </c>
      <c r="I728" s="68" t="str">
        <f t="shared" si="107"/>
        <v/>
      </c>
      <c r="J728" s="70" t="str">
        <f t="shared" si="108"/>
        <v/>
      </c>
      <c r="K728" s="68" t="str">
        <f t="shared" si="109"/>
        <v/>
      </c>
      <c r="L728" s="68" t="str">
        <f>IF(A728="","",SUM($K$31:K728))</f>
        <v/>
      </c>
    </row>
    <row r="729" spans="1:12">
      <c r="A729" s="65" t="str">
        <f t="shared" si="100"/>
        <v/>
      </c>
      <c r="B729" s="66" t="str">
        <f t="shared" si="101"/>
        <v/>
      </c>
      <c r="C729" s="67" t="str">
        <f t="shared" si="102"/>
        <v/>
      </c>
      <c r="D729" s="68" t="str">
        <f t="shared" si="103"/>
        <v/>
      </c>
      <c r="E729" s="68" t="str">
        <f t="shared" si="104"/>
        <v/>
      </c>
      <c r="F729" s="68" t="str">
        <f t="shared" si="105"/>
        <v/>
      </c>
      <c r="G729" s="69"/>
      <c r="H729" s="68" t="str">
        <f t="shared" si="106"/>
        <v/>
      </c>
      <c r="I729" s="68" t="str">
        <f t="shared" si="107"/>
        <v/>
      </c>
      <c r="J729" s="70" t="str">
        <f t="shared" si="108"/>
        <v/>
      </c>
      <c r="K729" s="68" t="str">
        <f t="shared" si="109"/>
        <v/>
      </c>
      <c r="L729" s="68" t="str">
        <f>IF(A729="","",SUM($K$31:K729))</f>
        <v/>
      </c>
    </row>
    <row r="730" spans="1:12">
      <c r="A730" s="65" t="str">
        <f t="shared" si="100"/>
        <v/>
      </c>
      <c r="B730" s="66" t="str">
        <f t="shared" si="101"/>
        <v/>
      </c>
      <c r="C730" s="67" t="str">
        <f t="shared" si="102"/>
        <v/>
      </c>
      <c r="D730" s="68" t="str">
        <f t="shared" si="103"/>
        <v/>
      </c>
      <c r="E730" s="68" t="str">
        <f t="shared" si="104"/>
        <v/>
      </c>
      <c r="F730" s="68" t="str">
        <f t="shared" si="105"/>
        <v/>
      </c>
      <c r="G730" s="69"/>
      <c r="H730" s="68" t="str">
        <f t="shared" si="106"/>
        <v/>
      </c>
      <c r="I730" s="68" t="str">
        <f t="shared" si="107"/>
        <v/>
      </c>
      <c r="J730" s="70" t="str">
        <f t="shared" si="108"/>
        <v/>
      </c>
      <c r="K730" s="68" t="str">
        <f t="shared" si="109"/>
        <v/>
      </c>
      <c r="L730" s="68" t="str">
        <f>IF(A730="","",SUM($K$31:K730))</f>
        <v/>
      </c>
    </row>
    <row r="731" spans="1:12">
      <c r="A731" s="65" t="str">
        <f t="shared" si="100"/>
        <v/>
      </c>
      <c r="B731" s="66" t="str">
        <f t="shared" si="101"/>
        <v/>
      </c>
      <c r="C731" s="67" t="str">
        <f t="shared" si="102"/>
        <v/>
      </c>
      <c r="D731" s="68" t="str">
        <f t="shared" si="103"/>
        <v/>
      </c>
      <c r="E731" s="68" t="str">
        <f t="shared" si="104"/>
        <v/>
      </c>
      <c r="F731" s="68" t="str">
        <f t="shared" si="105"/>
        <v/>
      </c>
      <c r="G731" s="69"/>
      <c r="H731" s="68" t="str">
        <f t="shared" si="106"/>
        <v/>
      </c>
      <c r="I731" s="68" t="str">
        <f t="shared" si="107"/>
        <v/>
      </c>
      <c r="J731" s="70" t="str">
        <f t="shared" si="108"/>
        <v/>
      </c>
      <c r="K731" s="68" t="str">
        <f t="shared" si="109"/>
        <v/>
      </c>
      <c r="L731" s="68" t="str">
        <f>IF(A731="","",SUM($K$31:K731))</f>
        <v/>
      </c>
    </row>
    <row r="732" spans="1:12">
      <c r="A732" s="65" t="str">
        <f t="shared" si="100"/>
        <v/>
      </c>
      <c r="B732" s="66" t="str">
        <f t="shared" si="101"/>
        <v/>
      </c>
      <c r="C732" s="67" t="str">
        <f t="shared" si="102"/>
        <v/>
      </c>
      <c r="D732" s="68" t="str">
        <f t="shared" si="103"/>
        <v/>
      </c>
      <c r="E732" s="68" t="str">
        <f t="shared" si="104"/>
        <v/>
      </c>
      <c r="F732" s="68" t="str">
        <f t="shared" si="105"/>
        <v/>
      </c>
      <c r="G732" s="69"/>
      <c r="H732" s="68" t="str">
        <f t="shared" si="106"/>
        <v/>
      </c>
      <c r="I732" s="68" t="str">
        <f t="shared" si="107"/>
        <v/>
      </c>
      <c r="J732" s="70" t="str">
        <f t="shared" si="108"/>
        <v/>
      </c>
      <c r="K732" s="68" t="str">
        <f t="shared" si="109"/>
        <v/>
      </c>
      <c r="L732" s="68" t="str">
        <f>IF(A732="","",SUM($K$31:K732))</f>
        <v/>
      </c>
    </row>
    <row r="733" spans="1:12">
      <c r="A733" s="65" t="str">
        <f t="shared" si="100"/>
        <v/>
      </c>
      <c r="B733" s="66" t="str">
        <f t="shared" si="101"/>
        <v/>
      </c>
      <c r="C733" s="67" t="str">
        <f t="shared" si="102"/>
        <v/>
      </c>
      <c r="D733" s="68" t="str">
        <f t="shared" si="103"/>
        <v/>
      </c>
      <c r="E733" s="68" t="str">
        <f t="shared" si="104"/>
        <v/>
      </c>
      <c r="F733" s="68" t="str">
        <f t="shared" si="105"/>
        <v/>
      </c>
      <c r="G733" s="69"/>
      <c r="H733" s="68" t="str">
        <f t="shared" si="106"/>
        <v/>
      </c>
      <c r="I733" s="68" t="str">
        <f t="shared" si="107"/>
        <v/>
      </c>
      <c r="J733" s="70" t="str">
        <f t="shared" si="108"/>
        <v/>
      </c>
      <c r="K733" s="68" t="str">
        <f t="shared" si="109"/>
        <v/>
      </c>
      <c r="L733" s="68" t="str">
        <f>IF(A733="","",SUM($K$31:K733))</f>
        <v/>
      </c>
    </row>
    <row r="734" spans="1:12">
      <c r="A734" s="65" t="str">
        <f t="shared" si="100"/>
        <v/>
      </c>
      <c r="B734" s="66" t="str">
        <f t="shared" si="101"/>
        <v/>
      </c>
      <c r="C734" s="67" t="str">
        <f t="shared" si="102"/>
        <v/>
      </c>
      <c r="D734" s="68" t="str">
        <f t="shared" si="103"/>
        <v/>
      </c>
      <c r="E734" s="68" t="str">
        <f t="shared" si="104"/>
        <v/>
      </c>
      <c r="F734" s="68" t="str">
        <f t="shared" si="105"/>
        <v/>
      </c>
      <c r="G734" s="69"/>
      <c r="H734" s="68" t="str">
        <f t="shared" si="106"/>
        <v/>
      </c>
      <c r="I734" s="68" t="str">
        <f t="shared" si="107"/>
        <v/>
      </c>
      <c r="J734" s="70" t="str">
        <f t="shared" si="108"/>
        <v/>
      </c>
      <c r="K734" s="68" t="str">
        <f t="shared" si="109"/>
        <v/>
      </c>
      <c r="L734" s="68" t="str">
        <f>IF(A734="","",SUM($K$31:K734))</f>
        <v/>
      </c>
    </row>
    <row r="735" spans="1:12">
      <c r="A735" s="65" t="str">
        <f t="shared" ref="A735:A798" si="110">IF(I734="","",IF(OR(A734&gt;=nper,ROUND(I734,2)&lt;=0),"",A734+1))</f>
        <v/>
      </c>
      <c r="B735" s="66" t="str">
        <f t="shared" ref="B735:B798" si="111">IF(A735="","",IF(OR(periods_per_year=26,periods_per_year=52),IF(periods_per_year=26,IF(A735=1,fpdate,B734+14),IF(periods_per_year=52,IF(A735=1,fpdate,B734+7),"n/a")),IF(periods_per_year=24,DATE(YEAR(fpdate),MONTH(fpdate)+(A735-1)/2+IF(AND(DAY(fpdate)&gt;=15,MOD(A735,2)=0),1,0),IF(MOD(A735,2)=0,IF(DAY(fpdate)&gt;=15,DAY(fpdate)-14,DAY(fpdate)+14),DAY(fpdate))),IF(DAY(DATE(YEAR(fpdate),MONTH(fpdate)+A735-1,DAY(fpdate)))&lt;&gt;DAY(fpdate),DATE(YEAR(fpdate),MONTH(fpdate)+A735,0),DATE(YEAR(fpdate),MONTH(fpdate)+A735-1,DAY(fpdate))))))</f>
        <v/>
      </c>
      <c r="C735" s="67" t="str">
        <f t="shared" ref="C735:C798" si="112">IF(A735="","",IF(variable,IF(A735&lt;$L$6*periods_per_year,start_rate,IF($L$10&gt;=0,MIN($L$7,start_rate+$L$10*ROUNDUP((A735-$L$6*periods_per_year)/$L$9,0)),MAX($L$8,start_rate+$L$10*ROUNDUP((A735-$L$6*periods_per_year)/$L$9,0)))),start_rate))</f>
        <v/>
      </c>
      <c r="D735" s="68" t="str">
        <f t="shared" ref="D735:D798" si="113">IF(A735="","",ROUND((((1+C735/CP)^(CP/periods_per_year))-1)*I734,2))</f>
        <v/>
      </c>
      <c r="E735" s="68" t="str">
        <f t="shared" ref="E735:E798" si="114">IF(A735="","",IF(A735=nper,I734+D735,MIN(I734+D735,IF(C735=C734,E734,IF($D$10="Acc Bi-Weekly",ROUND((-PMT(((1+C735/CP)^(CP/12))-1,(nper-A735+1)*12/26,I734))/2,2),IF($D$10="Acc Weekly",ROUND((-PMT(((1+C735/CP)^(CP/12))-1,(nper-A735+1)*12/52,I734))/4,2),ROUND(-PMT(((1+C735/CP)^(CP/periods_per_year))-1,nper-A735+1,I734),2)))))))</f>
        <v/>
      </c>
      <c r="F735" s="68" t="str">
        <f t="shared" ref="F735:F798" si="115">IF(A735="","",IF(I734&lt;=E735,0,IF(IF(MOD(A735,int)=0,$D$14,0)+E735&gt;=I734+D735,I734+D735-E735,IF(MOD(A735,int)=0,$D$14,0)+IF(IF(MOD(A735,int)=0,$D$14,0)+IF(MOD(A735-$D$17,periods_per_year)=0,$D$16,0)+E735&lt;I734+D735,IF(MOD(A735-$D$17,periods_per_year)=0,$D$16,0),I734+D735-IF(MOD(A735,int)=0,$D$14,0)-E735))))</f>
        <v/>
      </c>
      <c r="G735" s="69"/>
      <c r="H735" s="68" t="str">
        <f t="shared" ref="H735:H798" si="116">IF(A735="","",E735-D735+G735+IF(F735="",0,F735))</f>
        <v/>
      </c>
      <c r="I735" s="68" t="str">
        <f t="shared" ref="I735:I798" si="117">IF(A735="","",I734-H735)</f>
        <v/>
      </c>
      <c r="J735" s="70" t="str">
        <f t="shared" ref="J735:J798" si="118">IF(A735="","",IF(MOD(A735,periods_per_year)=0,A735/periods_per_year,""))</f>
        <v/>
      </c>
      <c r="K735" s="68" t="str">
        <f t="shared" ref="K735:K798" si="119">IF(A735="","",$L$22*D735)</f>
        <v/>
      </c>
      <c r="L735" s="68" t="str">
        <f>IF(A735="","",SUM($K$31:K735))</f>
        <v/>
      </c>
    </row>
    <row r="736" spans="1:12">
      <c r="A736" s="65" t="str">
        <f t="shared" si="110"/>
        <v/>
      </c>
      <c r="B736" s="66" t="str">
        <f t="shared" si="111"/>
        <v/>
      </c>
      <c r="C736" s="67" t="str">
        <f t="shared" si="112"/>
        <v/>
      </c>
      <c r="D736" s="68" t="str">
        <f t="shared" si="113"/>
        <v/>
      </c>
      <c r="E736" s="68" t="str">
        <f t="shared" si="114"/>
        <v/>
      </c>
      <c r="F736" s="68" t="str">
        <f t="shared" si="115"/>
        <v/>
      </c>
      <c r="G736" s="69"/>
      <c r="H736" s="68" t="str">
        <f t="shared" si="116"/>
        <v/>
      </c>
      <c r="I736" s="68" t="str">
        <f t="shared" si="117"/>
        <v/>
      </c>
      <c r="J736" s="70" t="str">
        <f t="shared" si="118"/>
        <v/>
      </c>
      <c r="K736" s="68" t="str">
        <f t="shared" si="119"/>
        <v/>
      </c>
      <c r="L736" s="68" t="str">
        <f>IF(A736="","",SUM($K$31:K736))</f>
        <v/>
      </c>
    </row>
    <row r="737" spans="1:12">
      <c r="A737" s="65" t="str">
        <f t="shared" si="110"/>
        <v/>
      </c>
      <c r="B737" s="66" t="str">
        <f t="shared" si="111"/>
        <v/>
      </c>
      <c r="C737" s="67" t="str">
        <f t="shared" si="112"/>
        <v/>
      </c>
      <c r="D737" s="68" t="str">
        <f t="shared" si="113"/>
        <v/>
      </c>
      <c r="E737" s="68" t="str">
        <f t="shared" si="114"/>
        <v/>
      </c>
      <c r="F737" s="68" t="str">
        <f t="shared" si="115"/>
        <v/>
      </c>
      <c r="G737" s="69"/>
      <c r="H737" s="68" t="str">
        <f t="shared" si="116"/>
        <v/>
      </c>
      <c r="I737" s="68" t="str">
        <f t="shared" si="117"/>
        <v/>
      </c>
      <c r="J737" s="70" t="str">
        <f t="shared" si="118"/>
        <v/>
      </c>
      <c r="K737" s="68" t="str">
        <f t="shared" si="119"/>
        <v/>
      </c>
      <c r="L737" s="68" t="str">
        <f>IF(A737="","",SUM($K$31:K737))</f>
        <v/>
      </c>
    </row>
    <row r="738" spans="1:12">
      <c r="A738" s="65" t="str">
        <f t="shared" si="110"/>
        <v/>
      </c>
      <c r="B738" s="66" t="str">
        <f t="shared" si="111"/>
        <v/>
      </c>
      <c r="C738" s="67" t="str">
        <f t="shared" si="112"/>
        <v/>
      </c>
      <c r="D738" s="68" t="str">
        <f t="shared" si="113"/>
        <v/>
      </c>
      <c r="E738" s="68" t="str">
        <f t="shared" si="114"/>
        <v/>
      </c>
      <c r="F738" s="68" t="str">
        <f t="shared" si="115"/>
        <v/>
      </c>
      <c r="G738" s="69"/>
      <c r="H738" s="68" t="str">
        <f t="shared" si="116"/>
        <v/>
      </c>
      <c r="I738" s="68" t="str">
        <f t="shared" si="117"/>
        <v/>
      </c>
      <c r="J738" s="70" t="str">
        <f t="shared" si="118"/>
        <v/>
      </c>
      <c r="K738" s="68" t="str">
        <f t="shared" si="119"/>
        <v/>
      </c>
      <c r="L738" s="68" t="str">
        <f>IF(A738="","",SUM($K$31:K738))</f>
        <v/>
      </c>
    </row>
    <row r="739" spans="1:12">
      <c r="A739" s="65" t="str">
        <f t="shared" si="110"/>
        <v/>
      </c>
      <c r="B739" s="66" t="str">
        <f t="shared" si="111"/>
        <v/>
      </c>
      <c r="C739" s="67" t="str">
        <f t="shared" si="112"/>
        <v/>
      </c>
      <c r="D739" s="68" t="str">
        <f t="shared" si="113"/>
        <v/>
      </c>
      <c r="E739" s="68" t="str">
        <f t="shared" si="114"/>
        <v/>
      </c>
      <c r="F739" s="68" t="str">
        <f t="shared" si="115"/>
        <v/>
      </c>
      <c r="G739" s="69"/>
      <c r="H739" s="68" t="str">
        <f t="shared" si="116"/>
        <v/>
      </c>
      <c r="I739" s="68" t="str">
        <f t="shared" si="117"/>
        <v/>
      </c>
      <c r="J739" s="70" t="str">
        <f t="shared" si="118"/>
        <v/>
      </c>
      <c r="K739" s="68" t="str">
        <f t="shared" si="119"/>
        <v/>
      </c>
      <c r="L739" s="68" t="str">
        <f>IF(A739="","",SUM($K$31:K739))</f>
        <v/>
      </c>
    </row>
    <row r="740" spans="1:12">
      <c r="A740" s="65" t="str">
        <f t="shared" si="110"/>
        <v/>
      </c>
      <c r="B740" s="66" t="str">
        <f t="shared" si="111"/>
        <v/>
      </c>
      <c r="C740" s="67" t="str">
        <f t="shared" si="112"/>
        <v/>
      </c>
      <c r="D740" s="68" t="str">
        <f t="shared" si="113"/>
        <v/>
      </c>
      <c r="E740" s="68" t="str">
        <f t="shared" si="114"/>
        <v/>
      </c>
      <c r="F740" s="68" t="str">
        <f t="shared" si="115"/>
        <v/>
      </c>
      <c r="G740" s="69"/>
      <c r="H740" s="68" t="str">
        <f t="shared" si="116"/>
        <v/>
      </c>
      <c r="I740" s="68" t="str">
        <f t="shared" si="117"/>
        <v/>
      </c>
      <c r="J740" s="70" t="str">
        <f t="shared" si="118"/>
        <v/>
      </c>
      <c r="K740" s="68" t="str">
        <f t="shared" si="119"/>
        <v/>
      </c>
      <c r="L740" s="68" t="str">
        <f>IF(A740="","",SUM($K$31:K740))</f>
        <v/>
      </c>
    </row>
    <row r="741" spans="1:12">
      <c r="A741" s="65" t="str">
        <f t="shared" si="110"/>
        <v/>
      </c>
      <c r="B741" s="66" t="str">
        <f t="shared" si="111"/>
        <v/>
      </c>
      <c r="C741" s="67" t="str">
        <f t="shared" si="112"/>
        <v/>
      </c>
      <c r="D741" s="68" t="str">
        <f t="shared" si="113"/>
        <v/>
      </c>
      <c r="E741" s="68" t="str">
        <f t="shared" si="114"/>
        <v/>
      </c>
      <c r="F741" s="68" t="str">
        <f t="shared" si="115"/>
        <v/>
      </c>
      <c r="G741" s="69"/>
      <c r="H741" s="68" t="str">
        <f t="shared" si="116"/>
        <v/>
      </c>
      <c r="I741" s="68" t="str">
        <f t="shared" si="117"/>
        <v/>
      </c>
      <c r="J741" s="70" t="str">
        <f t="shared" si="118"/>
        <v/>
      </c>
      <c r="K741" s="68" t="str">
        <f t="shared" si="119"/>
        <v/>
      </c>
      <c r="L741" s="68" t="str">
        <f>IF(A741="","",SUM($K$31:K741))</f>
        <v/>
      </c>
    </row>
    <row r="742" spans="1:12">
      <c r="A742" s="65" t="str">
        <f t="shared" si="110"/>
        <v/>
      </c>
      <c r="B742" s="66" t="str">
        <f t="shared" si="111"/>
        <v/>
      </c>
      <c r="C742" s="67" t="str">
        <f t="shared" si="112"/>
        <v/>
      </c>
      <c r="D742" s="68" t="str">
        <f t="shared" si="113"/>
        <v/>
      </c>
      <c r="E742" s="68" t="str">
        <f t="shared" si="114"/>
        <v/>
      </c>
      <c r="F742" s="68" t="str">
        <f t="shared" si="115"/>
        <v/>
      </c>
      <c r="G742" s="69"/>
      <c r="H742" s="68" t="str">
        <f t="shared" si="116"/>
        <v/>
      </c>
      <c r="I742" s="68" t="str">
        <f t="shared" si="117"/>
        <v/>
      </c>
      <c r="J742" s="70" t="str">
        <f t="shared" si="118"/>
        <v/>
      </c>
      <c r="K742" s="68" t="str">
        <f t="shared" si="119"/>
        <v/>
      </c>
      <c r="L742" s="68" t="str">
        <f>IF(A742="","",SUM($K$31:K742))</f>
        <v/>
      </c>
    </row>
    <row r="743" spans="1:12">
      <c r="A743" s="65" t="str">
        <f t="shared" si="110"/>
        <v/>
      </c>
      <c r="B743" s="66" t="str">
        <f t="shared" si="111"/>
        <v/>
      </c>
      <c r="C743" s="67" t="str">
        <f t="shared" si="112"/>
        <v/>
      </c>
      <c r="D743" s="68" t="str">
        <f t="shared" si="113"/>
        <v/>
      </c>
      <c r="E743" s="68" t="str">
        <f t="shared" si="114"/>
        <v/>
      </c>
      <c r="F743" s="68" t="str">
        <f t="shared" si="115"/>
        <v/>
      </c>
      <c r="G743" s="69"/>
      <c r="H743" s="68" t="str">
        <f t="shared" si="116"/>
        <v/>
      </c>
      <c r="I743" s="68" t="str">
        <f t="shared" si="117"/>
        <v/>
      </c>
      <c r="J743" s="70" t="str">
        <f t="shared" si="118"/>
        <v/>
      </c>
      <c r="K743" s="68" t="str">
        <f t="shared" si="119"/>
        <v/>
      </c>
      <c r="L743" s="68" t="str">
        <f>IF(A743="","",SUM($K$31:K743))</f>
        <v/>
      </c>
    </row>
    <row r="744" spans="1:12">
      <c r="A744" s="65" t="str">
        <f t="shared" si="110"/>
        <v/>
      </c>
      <c r="B744" s="66" t="str">
        <f t="shared" si="111"/>
        <v/>
      </c>
      <c r="C744" s="67" t="str">
        <f t="shared" si="112"/>
        <v/>
      </c>
      <c r="D744" s="68" t="str">
        <f t="shared" si="113"/>
        <v/>
      </c>
      <c r="E744" s="68" t="str">
        <f t="shared" si="114"/>
        <v/>
      </c>
      <c r="F744" s="68" t="str">
        <f t="shared" si="115"/>
        <v/>
      </c>
      <c r="G744" s="69"/>
      <c r="H744" s="68" t="str">
        <f t="shared" si="116"/>
        <v/>
      </c>
      <c r="I744" s="68" t="str">
        <f t="shared" si="117"/>
        <v/>
      </c>
      <c r="J744" s="70" t="str">
        <f t="shared" si="118"/>
        <v/>
      </c>
      <c r="K744" s="68" t="str">
        <f t="shared" si="119"/>
        <v/>
      </c>
      <c r="L744" s="68" t="str">
        <f>IF(A744="","",SUM($K$31:K744))</f>
        <v/>
      </c>
    </row>
    <row r="745" spans="1:12">
      <c r="A745" s="65" t="str">
        <f t="shared" si="110"/>
        <v/>
      </c>
      <c r="B745" s="66" t="str">
        <f t="shared" si="111"/>
        <v/>
      </c>
      <c r="C745" s="67" t="str">
        <f t="shared" si="112"/>
        <v/>
      </c>
      <c r="D745" s="68" t="str">
        <f t="shared" si="113"/>
        <v/>
      </c>
      <c r="E745" s="68" t="str">
        <f t="shared" si="114"/>
        <v/>
      </c>
      <c r="F745" s="68" t="str">
        <f t="shared" si="115"/>
        <v/>
      </c>
      <c r="G745" s="69"/>
      <c r="H745" s="68" t="str">
        <f t="shared" si="116"/>
        <v/>
      </c>
      <c r="I745" s="68" t="str">
        <f t="shared" si="117"/>
        <v/>
      </c>
      <c r="J745" s="70" t="str">
        <f t="shared" si="118"/>
        <v/>
      </c>
      <c r="K745" s="68" t="str">
        <f t="shared" si="119"/>
        <v/>
      </c>
      <c r="L745" s="68" t="str">
        <f>IF(A745="","",SUM($K$31:K745))</f>
        <v/>
      </c>
    </row>
    <row r="746" spans="1:12">
      <c r="A746" s="65" t="str">
        <f t="shared" si="110"/>
        <v/>
      </c>
      <c r="B746" s="66" t="str">
        <f t="shared" si="111"/>
        <v/>
      </c>
      <c r="C746" s="67" t="str">
        <f t="shared" si="112"/>
        <v/>
      </c>
      <c r="D746" s="68" t="str">
        <f t="shared" si="113"/>
        <v/>
      </c>
      <c r="E746" s="68" t="str">
        <f t="shared" si="114"/>
        <v/>
      </c>
      <c r="F746" s="68" t="str">
        <f t="shared" si="115"/>
        <v/>
      </c>
      <c r="G746" s="69"/>
      <c r="H746" s="68" t="str">
        <f t="shared" si="116"/>
        <v/>
      </c>
      <c r="I746" s="68" t="str">
        <f t="shared" si="117"/>
        <v/>
      </c>
      <c r="J746" s="70" t="str">
        <f t="shared" si="118"/>
        <v/>
      </c>
      <c r="K746" s="68" t="str">
        <f t="shared" si="119"/>
        <v/>
      </c>
      <c r="L746" s="68" t="str">
        <f>IF(A746="","",SUM($K$31:K746))</f>
        <v/>
      </c>
    </row>
    <row r="747" spans="1:12">
      <c r="A747" s="65" t="str">
        <f t="shared" si="110"/>
        <v/>
      </c>
      <c r="B747" s="66" t="str">
        <f t="shared" si="111"/>
        <v/>
      </c>
      <c r="C747" s="67" t="str">
        <f t="shared" si="112"/>
        <v/>
      </c>
      <c r="D747" s="68" t="str">
        <f t="shared" si="113"/>
        <v/>
      </c>
      <c r="E747" s="68" t="str">
        <f t="shared" si="114"/>
        <v/>
      </c>
      <c r="F747" s="68" t="str">
        <f t="shared" si="115"/>
        <v/>
      </c>
      <c r="G747" s="69"/>
      <c r="H747" s="68" t="str">
        <f t="shared" si="116"/>
        <v/>
      </c>
      <c r="I747" s="68" t="str">
        <f t="shared" si="117"/>
        <v/>
      </c>
      <c r="J747" s="70" t="str">
        <f t="shared" si="118"/>
        <v/>
      </c>
      <c r="K747" s="68" t="str">
        <f t="shared" si="119"/>
        <v/>
      </c>
      <c r="L747" s="68" t="str">
        <f>IF(A747="","",SUM($K$31:K747))</f>
        <v/>
      </c>
    </row>
    <row r="748" spans="1:12">
      <c r="A748" s="65" t="str">
        <f t="shared" si="110"/>
        <v/>
      </c>
      <c r="B748" s="66" t="str">
        <f t="shared" si="111"/>
        <v/>
      </c>
      <c r="C748" s="67" t="str">
        <f t="shared" si="112"/>
        <v/>
      </c>
      <c r="D748" s="68" t="str">
        <f t="shared" si="113"/>
        <v/>
      </c>
      <c r="E748" s="68" t="str">
        <f t="shared" si="114"/>
        <v/>
      </c>
      <c r="F748" s="68" t="str">
        <f t="shared" si="115"/>
        <v/>
      </c>
      <c r="G748" s="69"/>
      <c r="H748" s="68" t="str">
        <f t="shared" si="116"/>
        <v/>
      </c>
      <c r="I748" s="68" t="str">
        <f t="shared" si="117"/>
        <v/>
      </c>
      <c r="J748" s="70" t="str">
        <f t="shared" si="118"/>
        <v/>
      </c>
      <c r="K748" s="68" t="str">
        <f t="shared" si="119"/>
        <v/>
      </c>
      <c r="L748" s="68" t="str">
        <f>IF(A748="","",SUM($K$31:K748))</f>
        <v/>
      </c>
    </row>
    <row r="749" spans="1:12">
      <c r="A749" s="65" t="str">
        <f t="shared" si="110"/>
        <v/>
      </c>
      <c r="B749" s="66" t="str">
        <f t="shared" si="111"/>
        <v/>
      </c>
      <c r="C749" s="67" t="str">
        <f t="shared" si="112"/>
        <v/>
      </c>
      <c r="D749" s="68" t="str">
        <f t="shared" si="113"/>
        <v/>
      </c>
      <c r="E749" s="68" t="str">
        <f t="shared" si="114"/>
        <v/>
      </c>
      <c r="F749" s="68" t="str">
        <f t="shared" si="115"/>
        <v/>
      </c>
      <c r="G749" s="69"/>
      <c r="H749" s="68" t="str">
        <f t="shared" si="116"/>
        <v/>
      </c>
      <c r="I749" s="68" t="str">
        <f t="shared" si="117"/>
        <v/>
      </c>
      <c r="J749" s="70" t="str">
        <f t="shared" si="118"/>
        <v/>
      </c>
      <c r="K749" s="68" t="str">
        <f t="shared" si="119"/>
        <v/>
      </c>
      <c r="L749" s="68" t="str">
        <f>IF(A749="","",SUM($K$31:K749))</f>
        <v/>
      </c>
    </row>
    <row r="750" spans="1:12">
      <c r="A750" s="65" t="str">
        <f t="shared" si="110"/>
        <v/>
      </c>
      <c r="B750" s="66" t="str">
        <f t="shared" si="111"/>
        <v/>
      </c>
      <c r="C750" s="67" t="str">
        <f t="shared" si="112"/>
        <v/>
      </c>
      <c r="D750" s="68" t="str">
        <f t="shared" si="113"/>
        <v/>
      </c>
      <c r="E750" s="68" t="str">
        <f t="shared" si="114"/>
        <v/>
      </c>
      <c r="F750" s="68" t="str">
        <f t="shared" si="115"/>
        <v/>
      </c>
      <c r="G750" s="69"/>
      <c r="H750" s="68" t="str">
        <f t="shared" si="116"/>
        <v/>
      </c>
      <c r="I750" s="68" t="str">
        <f t="shared" si="117"/>
        <v/>
      </c>
      <c r="J750" s="70" t="str">
        <f t="shared" si="118"/>
        <v/>
      </c>
      <c r="K750" s="68" t="str">
        <f t="shared" si="119"/>
        <v/>
      </c>
      <c r="L750" s="68" t="str">
        <f>IF(A750="","",SUM($K$31:K750))</f>
        <v/>
      </c>
    </row>
    <row r="751" spans="1:12">
      <c r="A751" s="65" t="str">
        <f t="shared" si="110"/>
        <v/>
      </c>
      <c r="B751" s="66" t="str">
        <f t="shared" si="111"/>
        <v/>
      </c>
      <c r="C751" s="67" t="str">
        <f t="shared" si="112"/>
        <v/>
      </c>
      <c r="D751" s="68" t="str">
        <f t="shared" si="113"/>
        <v/>
      </c>
      <c r="E751" s="68" t="str">
        <f t="shared" si="114"/>
        <v/>
      </c>
      <c r="F751" s="68" t="str">
        <f t="shared" si="115"/>
        <v/>
      </c>
      <c r="G751" s="69"/>
      <c r="H751" s="68" t="str">
        <f t="shared" si="116"/>
        <v/>
      </c>
      <c r="I751" s="68" t="str">
        <f t="shared" si="117"/>
        <v/>
      </c>
      <c r="J751" s="70" t="str">
        <f t="shared" si="118"/>
        <v/>
      </c>
      <c r="K751" s="68" t="str">
        <f t="shared" si="119"/>
        <v/>
      </c>
      <c r="L751" s="68" t="str">
        <f>IF(A751="","",SUM($K$31:K751))</f>
        <v/>
      </c>
    </row>
    <row r="752" spans="1:12">
      <c r="A752" s="65" t="str">
        <f t="shared" si="110"/>
        <v/>
      </c>
      <c r="B752" s="66" t="str">
        <f t="shared" si="111"/>
        <v/>
      </c>
      <c r="C752" s="67" t="str">
        <f t="shared" si="112"/>
        <v/>
      </c>
      <c r="D752" s="68" t="str">
        <f t="shared" si="113"/>
        <v/>
      </c>
      <c r="E752" s="68" t="str">
        <f t="shared" si="114"/>
        <v/>
      </c>
      <c r="F752" s="68" t="str">
        <f t="shared" si="115"/>
        <v/>
      </c>
      <c r="G752" s="69"/>
      <c r="H752" s="68" t="str">
        <f t="shared" si="116"/>
        <v/>
      </c>
      <c r="I752" s="68" t="str">
        <f t="shared" si="117"/>
        <v/>
      </c>
      <c r="J752" s="70" t="str">
        <f t="shared" si="118"/>
        <v/>
      </c>
      <c r="K752" s="68" t="str">
        <f t="shared" si="119"/>
        <v/>
      </c>
      <c r="L752" s="68" t="str">
        <f>IF(A752="","",SUM($K$31:K752))</f>
        <v/>
      </c>
    </row>
    <row r="753" spans="1:12">
      <c r="A753" s="65" t="str">
        <f t="shared" si="110"/>
        <v/>
      </c>
      <c r="B753" s="66" t="str">
        <f t="shared" si="111"/>
        <v/>
      </c>
      <c r="C753" s="67" t="str">
        <f t="shared" si="112"/>
        <v/>
      </c>
      <c r="D753" s="68" t="str">
        <f t="shared" si="113"/>
        <v/>
      </c>
      <c r="E753" s="68" t="str">
        <f t="shared" si="114"/>
        <v/>
      </c>
      <c r="F753" s="68" t="str">
        <f t="shared" si="115"/>
        <v/>
      </c>
      <c r="G753" s="69"/>
      <c r="H753" s="68" t="str">
        <f t="shared" si="116"/>
        <v/>
      </c>
      <c r="I753" s="68" t="str">
        <f t="shared" si="117"/>
        <v/>
      </c>
      <c r="J753" s="70" t="str">
        <f t="shared" si="118"/>
        <v/>
      </c>
      <c r="K753" s="68" t="str">
        <f t="shared" si="119"/>
        <v/>
      </c>
      <c r="L753" s="68" t="str">
        <f>IF(A753="","",SUM($K$31:K753))</f>
        <v/>
      </c>
    </row>
    <row r="754" spans="1:12">
      <c r="A754" s="65" t="str">
        <f t="shared" si="110"/>
        <v/>
      </c>
      <c r="B754" s="66" t="str">
        <f t="shared" si="111"/>
        <v/>
      </c>
      <c r="C754" s="67" t="str">
        <f t="shared" si="112"/>
        <v/>
      </c>
      <c r="D754" s="68" t="str">
        <f t="shared" si="113"/>
        <v/>
      </c>
      <c r="E754" s="68" t="str">
        <f t="shared" si="114"/>
        <v/>
      </c>
      <c r="F754" s="68" t="str">
        <f t="shared" si="115"/>
        <v/>
      </c>
      <c r="G754" s="69"/>
      <c r="H754" s="68" t="str">
        <f t="shared" si="116"/>
        <v/>
      </c>
      <c r="I754" s="68" t="str">
        <f t="shared" si="117"/>
        <v/>
      </c>
      <c r="J754" s="70" t="str">
        <f t="shared" si="118"/>
        <v/>
      </c>
      <c r="K754" s="68" t="str">
        <f t="shared" si="119"/>
        <v/>
      </c>
      <c r="L754" s="68" t="str">
        <f>IF(A754="","",SUM($K$31:K754))</f>
        <v/>
      </c>
    </row>
    <row r="755" spans="1:12">
      <c r="A755" s="65" t="str">
        <f t="shared" si="110"/>
        <v/>
      </c>
      <c r="B755" s="66" t="str">
        <f t="shared" si="111"/>
        <v/>
      </c>
      <c r="C755" s="67" t="str">
        <f t="shared" si="112"/>
        <v/>
      </c>
      <c r="D755" s="68" t="str">
        <f t="shared" si="113"/>
        <v/>
      </c>
      <c r="E755" s="68" t="str">
        <f t="shared" si="114"/>
        <v/>
      </c>
      <c r="F755" s="68" t="str">
        <f t="shared" si="115"/>
        <v/>
      </c>
      <c r="G755" s="69"/>
      <c r="H755" s="68" t="str">
        <f t="shared" si="116"/>
        <v/>
      </c>
      <c r="I755" s="68" t="str">
        <f t="shared" si="117"/>
        <v/>
      </c>
      <c r="J755" s="70" t="str">
        <f t="shared" si="118"/>
        <v/>
      </c>
      <c r="K755" s="68" t="str">
        <f t="shared" si="119"/>
        <v/>
      </c>
      <c r="L755" s="68" t="str">
        <f>IF(A755="","",SUM($K$31:K755))</f>
        <v/>
      </c>
    </row>
    <row r="756" spans="1:12">
      <c r="A756" s="65" t="str">
        <f t="shared" si="110"/>
        <v/>
      </c>
      <c r="B756" s="66" t="str">
        <f t="shared" si="111"/>
        <v/>
      </c>
      <c r="C756" s="67" t="str">
        <f t="shared" si="112"/>
        <v/>
      </c>
      <c r="D756" s="68" t="str">
        <f t="shared" si="113"/>
        <v/>
      </c>
      <c r="E756" s="68" t="str">
        <f t="shared" si="114"/>
        <v/>
      </c>
      <c r="F756" s="68" t="str">
        <f t="shared" si="115"/>
        <v/>
      </c>
      <c r="G756" s="69"/>
      <c r="H756" s="68" t="str">
        <f t="shared" si="116"/>
        <v/>
      </c>
      <c r="I756" s="68" t="str">
        <f t="shared" si="117"/>
        <v/>
      </c>
      <c r="J756" s="70" t="str">
        <f t="shared" si="118"/>
        <v/>
      </c>
      <c r="K756" s="68" t="str">
        <f t="shared" si="119"/>
        <v/>
      </c>
      <c r="L756" s="68" t="str">
        <f>IF(A756="","",SUM($K$31:K756))</f>
        <v/>
      </c>
    </row>
    <row r="757" spans="1:12">
      <c r="A757" s="65" t="str">
        <f t="shared" si="110"/>
        <v/>
      </c>
      <c r="B757" s="66" t="str">
        <f t="shared" si="111"/>
        <v/>
      </c>
      <c r="C757" s="67" t="str">
        <f t="shared" si="112"/>
        <v/>
      </c>
      <c r="D757" s="68" t="str">
        <f t="shared" si="113"/>
        <v/>
      </c>
      <c r="E757" s="68" t="str">
        <f t="shared" si="114"/>
        <v/>
      </c>
      <c r="F757" s="68" t="str">
        <f t="shared" si="115"/>
        <v/>
      </c>
      <c r="G757" s="69"/>
      <c r="H757" s="68" t="str">
        <f t="shared" si="116"/>
        <v/>
      </c>
      <c r="I757" s="68" t="str">
        <f t="shared" si="117"/>
        <v/>
      </c>
      <c r="J757" s="70" t="str">
        <f t="shared" si="118"/>
        <v/>
      </c>
      <c r="K757" s="68" t="str">
        <f t="shared" si="119"/>
        <v/>
      </c>
      <c r="L757" s="68" t="str">
        <f>IF(A757="","",SUM($K$31:K757))</f>
        <v/>
      </c>
    </row>
    <row r="758" spans="1:12">
      <c r="A758" s="65" t="str">
        <f t="shared" si="110"/>
        <v/>
      </c>
      <c r="B758" s="66" t="str">
        <f t="shared" si="111"/>
        <v/>
      </c>
      <c r="C758" s="67" t="str">
        <f t="shared" si="112"/>
        <v/>
      </c>
      <c r="D758" s="68" t="str">
        <f t="shared" si="113"/>
        <v/>
      </c>
      <c r="E758" s="68" t="str">
        <f t="shared" si="114"/>
        <v/>
      </c>
      <c r="F758" s="68" t="str">
        <f t="shared" si="115"/>
        <v/>
      </c>
      <c r="G758" s="69"/>
      <c r="H758" s="68" t="str">
        <f t="shared" si="116"/>
        <v/>
      </c>
      <c r="I758" s="68" t="str">
        <f t="shared" si="117"/>
        <v/>
      </c>
      <c r="J758" s="70" t="str">
        <f t="shared" si="118"/>
        <v/>
      </c>
      <c r="K758" s="68" t="str">
        <f t="shared" si="119"/>
        <v/>
      </c>
      <c r="L758" s="68" t="str">
        <f>IF(A758="","",SUM($K$31:K758))</f>
        <v/>
      </c>
    </row>
    <row r="759" spans="1:12">
      <c r="A759" s="65" t="str">
        <f t="shared" si="110"/>
        <v/>
      </c>
      <c r="B759" s="66" t="str">
        <f t="shared" si="111"/>
        <v/>
      </c>
      <c r="C759" s="67" t="str">
        <f t="shared" si="112"/>
        <v/>
      </c>
      <c r="D759" s="68" t="str">
        <f t="shared" si="113"/>
        <v/>
      </c>
      <c r="E759" s="68" t="str">
        <f t="shared" si="114"/>
        <v/>
      </c>
      <c r="F759" s="68" t="str">
        <f t="shared" si="115"/>
        <v/>
      </c>
      <c r="G759" s="69"/>
      <c r="H759" s="68" t="str">
        <f t="shared" si="116"/>
        <v/>
      </c>
      <c r="I759" s="68" t="str">
        <f t="shared" si="117"/>
        <v/>
      </c>
      <c r="J759" s="70" t="str">
        <f t="shared" si="118"/>
        <v/>
      </c>
      <c r="K759" s="68" t="str">
        <f t="shared" si="119"/>
        <v/>
      </c>
      <c r="L759" s="68" t="str">
        <f>IF(A759="","",SUM($K$31:K759))</f>
        <v/>
      </c>
    </row>
    <row r="760" spans="1:12">
      <c r="A760" s="65" t="str">
        <f t="shared" si="110"/>
        <v/>
      </c>
      <c r="B760" s="66" t="str">
        <f t="shared" si="111"/>
        <v/>
      </c>
      <c r="C760" s="67" t="str">
        <f t="shared" si="112"/>
        <v/>
      </c>
      <c r="D760" s="68" t="str">
        <f t="shared" si="113"/>
        <v/>
      </c>
      <c r="E760" s="68" t="str">
        <f t="shared" si="114"/>
        <v/>
      </c>
      <c r="F760" s="68" t="str">
        <f t="shared" si="115"/>
        <v/>
      </c>
      <c r="G760" s="69"/>
      <c r="H760" s="68" t="str">
        <f t="shared" si="116"/>
        <v/>
      </c>
      <c r="I760" s="68" t="str">
        <f t="shared" si="117"/>
        <v/>
      </c>
      <c r="J760" s="70" t="str">
        <f t="shared" si="118"/>
        <v/>
      </c>
      <c r="K760" s="68" t="str">
        <f t="shared" si="119"/>
        <v/>
      </c>
      <c r="L760" s="68" t="str">
        <f>IF(A760="","",SUM($K$31:K760))</f>
        <v/>
      </c>
    </row>
    <row r="761" spans="1:12">
      <c r="A761" s="65" t="str">
        <f t="shared" si="110"/>
        <v/>
      </c>
      <c r="B761" s="66" t="str">
        <f t="shared" si="111"/>
        <v/>
      </c>
      <c r="C761" s="67" t="str">
        <f t="shared" si="112"/>
        <v/>
      </c>
      <c r="D761" s="68" t="str">
        <f t="shared" si="113"/>
        <v/>
      </c>
      <c r="E761" s="68" t="str">
        <f t="shared" si="114"/>
        <v/>
      </c>
      <c r="F761" s="68" t="str">
        <f t="shared" si="115"/>
        <v/>
      </c>
      <c r="G761" s="69"/>
      <c r="H761" s="68" t="str">
        <f t="shared" si="116"/>
        <v/>
      </c>
      <c r="I761" s="68" t="str">
        <f t="shared" si="117"/>
        <v/>
      </c>
      <c r="J761" s="70" t="str">
        <f t="shared" si="118"/>
        <v/>
      </c>
      <c r="K761" s="68" t="str">
        <f t="shared" si="119"/>
        <v/>
      </c>
      <c r="L761" s="68" t="str">
        <f>IF(A761="","",SUM($K$31:K761))</f>
        <v/>
      </c>
    </row>
    <row r="762" spans="1:12">
      <c r="A762" s="65" t="str">
        <f t="shared" si="110"/>
        <v/>
      </c>
      <c r="B762" s="66" t="str">
        <f t="shared" si="111"/>
        <v/>
      </c>
      <c r="C762" s="67" t="str">
        <f t="shared" si="112"/>
        <v/>
      </c>
      <c r="D762" s="68" t="str">
        <f t="shared" si="113"/>
        <v/>
      </c>
      <c r="E762" s="68" t="str">
        <f t="shared" si="114"/>
        <v/>
      </c>
      <c r="F762" s="68" t="str">
        <f t="shared" si="115"/>
        <v/>
      </c>
      <c r="G762" s="69"/>
      <c r="H762" s="68" t="str">
        <f t="shared" si="116"/>
        <v/>
      </c>
      <c r="I762" s="68" t="str">
        <f t="shared" si="117"/>
        <v/>
      </c>
      <c r="J762" s="70" t="str">
        <f t="shared" si="118"/>
        <v/>
      </c>
      <c r="K762" s="68" t="str">
        <f t="shared" si="119"/>
        <v/>
      </c>
      <c r="L762" s="68" t="str">
        <f>IF(A762="","",SUM($K$31:K762))</f>
        <v/>
      </c>
    </row>
    <row r="763" spans="1:12">
      <c r="A763" s="65" t="str">
        <f t="shared" si="110"/>
        <v/>
      </c>
      <c r="B763" s="66" t="str">
        <f t="shared" si="111"/>
        <v/>
      </c>
      <c r="C763" s="67" t="str">
        <f t="shared" si="112"/>
        <v/>
      </c>
      <c r="D763" s="68" t="str">
        <f t="shared" si="113"/>
        <v/>
      </c>
      <c r="E763" s="68" t="str">
        <f t="shared" si="114"/>
        <v/>
      </c>
      <c r="F763" s="68" t="str">
        <f t="shared" si="115"/>
        <v/>
      </c>
      <c r="G763" s="69"/>
      <c r="H763" s="68" t="str">
        <f t="shared" si="116"/>
        <v/>
      </c>
      <c r="I763" s="68" t="str">
        <f t="shared" si="117"/>
        <v/>
      </c>
      <c r="J763" s="70" t="str">
        <f t="shared" si="118"/>
        <v/>
      </c>
      <c r="K763" s="68" t="str">
        <f t="shared" si="119"/>
        <v/>
      </c>
      <c r="L763" s="68" t="str">
        <f>IF(A763="","",SUM($K$31:K763))</f>
        <v/>
      </c>
    </row>
    <row r="764" spans="1:12">
      <c r="A764" s="65" t="str">
        <f t="shared" si="110"/>
        <v/>
      </c>
      <c r="B764" s="66" t="str">
        <f t="shared" si="111"/>
        <v/>
      </c>
      <c r="C764" s="67" t="str">
        <f t="shared" si="112"/>
        <v/>
      </c>
      <c r="D764" s="68" t="str">
        <f t="shared" si="113"/>
        <v/>
      </c>
      <c r="E764" s="68" t="str">
        <f t="shared" si="114"/>
        <v/>
      </c>
      <c r="F764" s="68" t="str">
        <f t="shared" si="115"/>
        <v/>
      </c>
      <c r="G764" s="69"/>
      <c r="H764" s="68" t="str">
        <f t="shared" si="116"/>
        <v/>
      </c>
      <c r="I764" s="68" t="str">
        <f t="shared" si="117"/>
        <v/>
      </c>
      <c r="J764" s="70" t="str">
        <f t="shared" si="118"/>
        <v/>
      </c>
      <c r="K764" s="68" t="str">
        <f t="shared" si="119"/>
        <v/>
      </c>
      <c r="L764" s="68" t="str">
        <f>IF(A764="","",SUM($K$31:K764))</f>
        <v/>
      </c>
    </row>
    <row r="765" spans="1:12">
      <c r="A765" s="65" t="str">
        <f t="shared" si="110"/>
        <v/>
      </c>
      <c r="B765" s="66" t="str">
        <f t="shared" si="111"/>
        <v/>
      </c>
      <c r="C765" s="67" t="str">
        <f t="shared" si="112"/>
        <v/>
      </c>
      <c r="D765" s="68" t="str">
        <f t="shared" si="113"/>
        <v/>
      </c>
      <c r="E765" s="68" t="str">
        <f t="shared" si="114"/>
        <v/>
      </c>
      <c r="F765" s="68" t="str">
        <f t="shared" si="115"/>
        <v/>
      </c>
      <c r="G765" s="69"/>
      <c r="H765" s="68" t="str">
        <f t="shared" si="116"/>
        <v/>
      </c>
      <c r="I765" s="68" t="str">
        <f t="shared" si="117"/>
        <v/>
      </c>
      <c r="J765" s="70" t="str">
        <f t="shared" si="118"/>
        <v/>
      </c>
      <c r="K765" s="68" t="str">
        <f t="shared" si="119"/>
        <v/>
      </c>
      <c r="L765" s="68" t="str">
        <f>IF(A765="","",SUM($K$31:K765))</f>
        <v/>
      </c>
    </row>
    <row r="766" spans="1:12">
      <c r="A766" s="65" t="str">
        <f t="shared" si="110"/>
        <v/>
      </c>
      <c r="B766" s="66" t="str">
        <f t="shared" si="111"/>
        <v/>
      </c>
      <c r="C766" s="67" t="str">
        <f t="shared" si="112"/>
        <v/>
      </c>
      <c r="D766" s="68" t="str">
        <f t="shared" si="113"/>
        <v/>
      </c>
      <c r="E766" s="68" t="str">
        <f t="shared" si="114"/>
        <v/>
      </c>
      <c r="F766" s="68" t="str">
        <f t="shared" si="115"/>
        <v/>
      </c>
      <c r="G766" s="69"/>
      <c r="H766" s="68" t="str">
        <f t="shared" si="116"/>
        <v/>
      </c>
      <c r="I766" s="68" t="str">
        <f t="shared" si="117"/>
        <v/>
      </c>
      <c r="J766" s="70" t="str">
        <f t="shared" si="118"/>
        <v/>
      </c>
      <c r="K766" s="68" t="str">
        <f t="shared" si="119"/>
        <v/>
      </c>
      <c r="L766" s="68" t="str">
        <f>IF(A766="","",SUM($K$31:K766))</f>
        <v/>
      </c>
    </row>
    <row r="767" spans="1:12">
      <c r="A767" s="65" t="str">
        <f t="shared" si="110"/>
        <v/>
      </c>
      <c r="B767" s="66" t="str">
        <f t="shared" si="111"/>
        <v/>
      </c>
      <c r="C767" s="67" t="str">
        <f t="shared" si="112"/>
        <v/>
      </c>
      <c r="D767" s="68" t="str">
        <f t="shared" si="113"/>
        <v/>
      </c>
      <c r="E767" s="68" t="str">
        <f t="shared" si="114"/>
        <v/>
      </c>
      <c r="F767" s="68" t="str">
        <f t="shared" si="115"/>
        <v/>
      </c>
      <c r="G767" s="69"/>
      <c r="H767" s="68" t="str">
        <f t="shared" si="116"/>
        <v/>
      </c>
      <c r="I767" s="68" t="str">
        <f t="shared" si="117"/>
        <v/>
      </c>
      <c r="J767" s="70" t="str">
        <f t="shared" si="118"/>
        <v/>
      </c>
      <c r="K767" s="68" t="str">
        <f t="shared" si="119"/>
        <v/>
      </c>
      <c r="L767" s="68" t="str">
        <f>IF(A767="","",SUM($K$31:K767))</f>
        <v/>
      </c>
    </row>
    <row r="768" spans="1:12">
      <c r="A768" s="65" t="str">
        <f t="shared" si="110"/>
        <v/>
      </c>
      <c r="B768" s="66" t="str">
        <f t="shared" si="111"/>
        <v/>
      </c>
      <c r="C768" s="67" t="str">
        <f t="shared" si="112"/>
        <v/>
      </c>
      <c r="D768" s="68" t="str">
        <f t="shared" si="113"/>
        <v/>
      </c>
      <c r="E768" s="68" t="str">
        <f t="shared" si="114"/>
        <v/>
      </c>
      <c r="F768" s="68" t="str">
        <f t="shared" si="115"/>
        <v/>
      </c>
      <c r="G768" s="69"/>
      <c r="H768" s="68" t="str">
        <f t="shared" si="116"/>
        <v/>
      </c>
      <c r="I768" s="68" t="str">
        <f t="shared" si="117"/>
        <v/>
      </c>
      <c r="J768" s="70" t="str">
        <f t="shared" si="118"/>
        <v/>
      </c>
      <c r="K768" s="68" t="str">
        <f t="shared" si="119"/>
        <v/>
      </c>
      <c r="L768" s="68" t="str">
        <f>IF(A768="","",SUM($K$31:K768))</f>
        <v/>
      </c>
    </row>
    <row r="769" spans="1:12">
      <c r="A769" s="65" t="str">
        <f t="shared" si="110"/>
        <v/>
      </c>
      <c r="B769" s="66" t="str">
        <f t="shared" si="111"/>
        <v/>
      </c>
      <c r="C769" s="67" t="str">
        <f t="shared" si="112"/>
        <v/>
      </c>
      <c r="D769" s="68" t="str">
        <f t="shared" si="113"/>
        <v/>
      </c>
      <c r="E769" s="68" t="str">
        <f t="shared" si="114"/>
        <v/>
      </c>
      <c r="F769" s="68" t="str">
        <f t="shared" si="115"/>
        <v/>
      </c>
      <c r="G769" s="69"/>
      <c r="H769" s="68" t="str">
        <f t="shared" si="116"/>
        <v/>
      </c>
      <c r="I769" s="68" t="str">
        <f t="shared" si="117"/>
        <v/>
      </c>
      <c r="J769" s="70" t="str">
        <f t="shared" si="118"/>
        <v/>
      </c>
      <c r="K769" s="68" t="str">
        <f t="shared" si="119"/>
        <v/>
      </c>
      <c r="L769" s="68" t="str">
        <f>IF(A769="","",SUM($K$31:K769))</f>
        <v/>
      </c>
    </row>
    <row r="770" spans="1:12">
      <c r="A770" s="65" t="str">
        <f t="shared" si="110"/>
        <v/>
      </c>
      <c r="B770" s="66" t="str">
        <f t="shared" si="111"/>
        <v/>
      </c>
      <c r="C770" s="67" t="str">
        <f t="shared" si="112"/>
        <v/>
      </c>
      <c r="D770" s="68" t="str">
        <f t="shared" si="113"/>
        <v/>
      </c>
      <c r="E770" s="68" t="str">
        <f t="shared" si="114"/>
        <v/>
      </c>
      <c r="F770" s="68" t="str">
        <f t="shared" si="115"/>
        <v/>
      </c>
      <c r="G770" s="69"/>
      <c r="H770" s="68" t="str">
        <f t="shared" si="116"/>
        <v/>
      </c>
      <c r="I770" s="68" t="str">
        <f t="shared" si="117"/>
        <v/>
      </c>
      <c r="J770" s="70" t="str">
        <f t="shared" si="118"/>
        <v/>
      </c>
      <c r="K770" s="68" t="str">
        <f t="shared" si="119"/>
        <v/>
      </c>
      <c r="L770" s="68" t="str">
        <f>IF(A770="","",SUM($K$31:K770))</f>
        <v/>
      </c>
    </row>
    <row r="771" spans="1:12">
      <c r="A771" s="65" t="str">
        <f t="shared" si="110"/>
        <v/>
      </c>
      <c r="B771" s="66" t="str">
        <f t="shared" si="111"/>
        <v/>
      </c>
      <c r="C771" s="67" t="str">
        <f t="shared" si="112"/>
        <v/>
      </c>
      <c r="D771" s="68" t="str">
        <f t="shared" si="113"/>
        <v/>
      </c>
      <c r="E771" s="68" t="str">
        <f t="shared" si="114"/>
        <v/>
      </c>
      <c r="F771" s="68" t="str">
        <f t="shared" si="115"/>
        <v/>
      </c>
      <c r="G771" s="69"/>
      <c r="H771" s="68" t="str">
        <f t="shared" si="116"/>
        <v/>
      </c>
      <c r="I771" s="68" t="str">
        <f t="shared" si="117"/>
        <v/>
      </c>
      <c r="J771" s="70" t="str">
        <f t="shared" si="118"/>
        <v/>
      </c>
      <c r="K771" s="68" t="str">
        <f t="shared" si="119"/>
        <v/>
      </c>
      <c r="L771" s="68" t="str">
        <f>IF(A771="","",SUM($K$31:K771))</f>
        <v/>
      </c>
    </row>
    <row r="772" spans="1:12">
      <c r="A772" s="65" t="str">
        <f t="shared" si="110"/>
        <v/>
      </c>
      <c r="B772" s="66" t="str">
        <f t="shared" si="111"/>
        <v/>
      </c>
      <c r="C772" s="67" t="str">
        <f t="shared" si="112"/>
        <v/>
      </c>
      <c r="D772" s="68" t="str">
        <f t="shared" si="113"/>
        <v/>
      </c>
      <c r="E772" s="68" t="str">
        <f t="shared" si="114"/>
        <v/>
      </c>
      <c r="F772" s="68" t="str">
        <f t="shared" si="115"/>
        <v/>
      </c>
      <c r="G772" s="69"/>
      <c r="H772" s="68" t="str">
        <f t="shared" si="116"/>
        <v/>
      </c>
      <c r="I772" s="68" t="str">
        <f t="shared" si="117"/>
        <v/>
      </c>
      <c r="J772" s="70" t="str">
        <f t="shared" si="118"/>
        <v/>
      </c>
      <c r="K772" s="68" t="str">
        <f t="shared" si="119"/>
        <v/>
      </c>
      <c r="L772" s="68" t="str">
        <f>IF(A772="","",SUM($K$31:K772))</f>
        <v/>
      </c>
    </row>
    <row r="773" spans="1:12">
      <c r="A773" s="65" t="str">
        <f t="shared" si="110"/>
        <v/>
      </c>
      <c r="B773" s="66" t="str">
        <f t="shared" si="111"/>
        <v/>
      </c>
      <c r="C773" s="67" t="str">
        <f t="shared" si="112"/>
        <v/>
      </c>
      <c r="D773" s="68" t="str">
        <f t="shared" si="113"/>
        <v/>
      </c>
      <c r="E773" s="68" t="str">
        <f t="shared" si="114"/>
        <v/>
      </c>
      <c r="F773" s="68" t="str">
        <f t="shared" si="115"/>
        <v/>
      </c>
      <c r="G773" s="69"/>
      <c r="H773" s="68" t="str">
        <f t="shared" si="116"/>
        <v/>
      </c>
      <c r="I773" s="68" t="str">
        <f t="shared" si="117"/>
        <v/>
      </c>
      <c r="J773" s="70" t="str">
        <f t="shared" si="118"/>
        <v/>
      </c>
      <c r="K773" s="68" t="str">
        <f t="shared" si="119"/>
        <v/>
      </c>
      <c r="L773" s="68" t="str">
        <f>IF(A773="","",SUM($K$31:K773))</f>
        <v/>
      </c>
    </row>
    <row r="774" spans="1:12">
      <c r="A774" s="65" t="str">
        <f t="shared" si="110"/>
        <v/>
      </c>
      <c r="B774" s="66" t="str">
        <f t="shared" si="111"/>
        <v/>
      </c>
      <c r="C774" s="67" t="str">
        <f t="shared" si="112"/>
        <v/>
      </c>
      <c r="D774" s="68" t="str">
        <f t="shared" si="113"/>
        <v/>
      </c>
      <c r="E774" s="68" t="str">
        <f t="shared" si="114"/>
        <v/>
      </c>
      <c r="F774" s="68" t="str">
        <f t="shared" si="115"/>
        <v/>
      </c>
      <c r="G774" s="69"/>
      <c r="H774" s="68" t="str">
        <f t="shared" si="116"/>
        <v/>
      </c>
      <c r="I774" s="68" t="str">
        <f t="shared" si="117"/>
        <v/>
      </c>
      <c r="J774" s="70" t="str">
        <f t="shared" si="118"/>
        <v/>
      </c>
      <c r="K774" s="68" t="str">
        <f t="shared" si="119"/>
        <v/>
      </c>
      <c r="L774" s="68" t="str">
        <f>IF(A774="","",SUM($K$31:K774))</f>
        <v/>
      </c>
    </row>
    <row r="775" spans="1:12">
      <c r="A775" s="65" t="str">
        <f t="shared" si="110"/>
        <v/>
      </c>
      <c r="B775" s="66" t="str">
        <f t="shared" si="111"/>
        <v/>
      </c>
      <c r="C775" s="67" t="str">
        <f t="shared" si="112"/>
        <v/>
      </c>
      <c r="D775" s="68" t="str">
        <f t="shared" si="113"/>
        <v/>
      </c>
      <c r="E775" s="68" t="str">
        <f t="shared" si="114"/>
        <v/>
      </c>
      <c r="F775" s="68" t="str">
        <f t="shared" si="115"/>
        <v/>
      </c>
      <c r="G775" s="69"/>
      <c r="H775" s="68" t="str">
        <f t="shared" si="116"/>
        <v/>
      </c>
      <c r="I775" s="68" t="str">
        <f t="shared" si="117"/>
        <v/>
      </c>
      <c r="J775" s="70" t="str">
        <f t="shared" si="118"/>
        <v/>
      </c>
      <c r="K775" s="68" t="str">
        <f t="shared" si="119"/>
        <v/>
      </c>
      <c r="L775" s="68" t="str">
        <f>IF(A775="","",SUM($K$31:K775))</f>
        <v/>
      </c>
    </row>
    <row r="776" spans="1:12">
      <c r="A776" s="65" t="str">
        <f t="shared" si="110"/>
        <v/>
      </c>
      <c r="B776" s="66" t="str">
        <f t="shared" si="111"/>
        <v/>
      </c>
      <c r="C776" s="67" t="str">
        <f t="shared" si="112"/>
        <v/>
      </c>
      <c r="D776" s="68" t="str">
        <f t="shared" si="113"/>
        <v/>
      </c>
      <c r="E776" s="68" t="str">
        <f t="shared" si="114"/>
        <v/>
      </c>
      <c r="F776" s="68" t="str">
        <f t="shared" si="115"/>
        <v/>
      </c>
      <c r="G776" s="69"/>
      <c r="H776" s="68" t="str">
        <f t="shared" si="116"/>
        <v/>
      </c>
      <c r="I776" s="68" t="str">
        <f t="shared" si="117"/>
        <v/>
      </c>
      <c r="J776" s="70" t="str">
        <f t="shared" si="118"/>
        <v/>
      </c>
      <c r="K776" s="68" t="str">
        <f t="shared" si="119"/>
        <v/>
      </c>
      <c r="L776" s="68" t="str">
        <f>IF(A776="","",SUM($K$31:K776))</f>
        <v/>
      </c>
    </row>
    <row r="777" spans="1:12">
      <c r="A777" s="65" t="str">
        <f t="shared" si="110"/>
        <v/>
      </c>
      <c r="B777" s="66" t="str">
        <f t="shared" si="111"/>
        <v/>
      </c>
      <c r="C777" s="67" t="str">
        <f t="shared" si="112"/>
        <v/>
      </c>
      <c r="D777" s="68" t="str">
        <f t="shared" si="113"/>
        <v/>
      </c>
      <c r="E777" s="68" t="str">
        <f t="shared" si="114"/>
        <v/>
      </c>
      <c r="F777" s="68" t="str">
        <f t="shared" si="115"/>
        <v/>
      </c>
      <c r="G777" s="69"/>
      <c r="H777" s="68" t="str">
        <f t="shared" si="116"/>
        <v/>
      </c>
      <c r="I777" s="68" t="str">
        <f t="shared" si="117"/>
        <v/>
      </c>
      <c r="J777" s="70" t="str">
        <f t="shared" si="118"/>
        <v/>
      </c>
      <c r="K777" s="68" t="str">
        <f t="shared" si="119"/>
        <v/>
      </c>
      <c r="L777" s="68" t="str">
        <f>IF(A777="","",SUM($K$31:K777))</f>
        <v/>
      </c>
    </row>
    <row r="778" spans="1:12">
      <c r="A778" s="65" t="str">
        <f t="shared" si="110"/>
        <v/>
      </c>
      <c r="B778" s="66" t="str">
        <f t="shared" si="111"/>
        <v/>
      </c>
      <c r="C778" s="67" t="str">
        <f t="shared" si="112"/>
        <v/>
      </c>
      <c r="D778" s="68" t="str">
        <f t="shared" si="113"/>
        <v/>
      </c>
      <c r="E778" s="68" t="str">
        <f t="shared" si="114"/>
        <v/>
      </c>
      <c r="F778" s="68" t="str">
        <f t="shared" si="115"/>
        <v/>
      </c>
      <c r="G778" s="69"/>
      <c r="H778" s="68" t="str">
        <f t="shared" si="116"/>
        <v/>
      </c>
      <c r="I778" s="68" t="str">
        <f t="shared" si="117"/>
        <v/>
      </c>
      <c r="J778" s="70" t="str">
        <f t="shared" si="118"/>
        <v/>
      </c>
      <c r="K778" s="68" t="str">
        <f t="shared" si="119"/>
        <v/>
      </c>
      <c r="L778" s="68" t="str">
        <f>IF(A778="","",SUM($K$31:K778))</f>
        <v/>
      </c>
    </row>
    <row r="779" spans="1:12">
      <c r="A779" s="65" t="str">
        <f t="shared" si="110"/>
        <v/>
      </c>
      <c r="B779" s="66" t="str">
        <f t="shared" si="111"/>
        <v/>
      </c>
      <c r="C779" s="67" t="str">
        <f t="shared" si="112"/>
        <v/>
      </c>
      <c r="D779" s="68" t="str">
        <f t="shared" si="113"/>
        <v/>
      </c>
      <c r="E779" s="68" t="str">
        <f t="shared" si="114"/>
        <v/>
      </c>
      <c r="F779" s="68" t="str">
        <f t="shared" si="115"/>
        <v/>
      </c>
      <c r="G779" s="69"/>
      <c r="H779" s="68" t="str">
        <f t="shared" si="116"/>
        <v/>
      </c>
      <c r="I779" s="68" t="str">
        <f t="shared" si="117"/>
        <v/>
      </c>
      <c r="J779" s="70" t="str">
        <f t="shared" si="118"/>
        <v/>
      </c>
      <c r="K779" s="68" t="str">
        <f t="shared" si="119"/>
        <v/>
      </c>
      <c r="L779" s="68" t="str">
        <f>IF(A779="","",SUM($K$31:K779))</f>
        <v/>
      </c>
    </row>
    <row r="780" spans="1:12">
      <c r="A780" s="65" t="str">
        <f t="shared" si="110"/>
        <v/>
      </c>
      <c r="B780" s="66" t="str">
        <f t="shared" si="111"/>
        <v/>
      </c>
      <c r="C780" s="67" t="str">
        <f t="shared" si="112"/>
        <v/>
      </c>
      <c r="D780" s="68" t="str">
        <f t="shared" si="113"/>
        <v/>
      </c>
      <c r="E780" s="68" t="str">
        <f t="shared" si="114"/>
        <v/>
      </c>
      <c r="F780" s="68" t="str">
        <f t="shared" si="115"/>
        <v/>
      </c>
      <c r="G780" s="69"/>
      <c r="H780" s="68" t="str">
        <f t="shared" si="116"/>
        <v/>
      </c>
      <c r="I780" s="68" t="str">
        <f t="shared" si="117"/>
        <v/>
      </c>
      <c r="J780" s="70" t="str">
        <f t="shared" si="118"/>
        <v/>
      </c>
      <c r="K780" s="68" t="str">
        <f t="shared" si="119"/>
        <v/>
      </c>
      <c r="L780" s="68" t="str">
        <f>IF(A780="","",SUM($K$31:K780))</f>
        <v/>
      </c>
    </row>
    <row r="781" spans="1:12">
      <c r="A781" s="65" t="str">
        <f t="shared" si="110"/>
        <v/>
      </c>
      <c r="B781" s="66" t="str">
        <f t="shared" si="111"/>
        <v/>
      </c>
      <c r="C781" s="67" t="str">
        <f t="shared" si="112"/>
        <v/>
      </c>
      <c r="D781" s="68" t="str">
        <f t="shared" si="113"/>
        <v/>
      </c>
      <c r="E781" s="68" t="str">
        <f t="shared" si="114"/>
        <v/>
      </c>
      <c r="F781" s="68" t="str">
        <f t="shared" si="115"/>
        <v/>
      </c>
      <c r="G781" s="69"/>
      <c r="H781" s="68" t="str">
        <f t="shared" si="116"/>
        <v/>
      </c>
      <c r="I781" s="68" t="str">
        <f t="shared" si="117"/>
        <v/>
      </c>
      <c r="J781" s="70" t="str">
        <f t="shared" si="118"/>
        <v/>
      </c>
      <c r="K781" s="68" t="str">
        <f t="shared" si="119"/>
        <v/>
      </c>
      <c r="L781" s="68" t="str">
        <f>IF(A781="","",SUM($K$31:K781))</f>
        <v/>
      </c>
    </row>
    <row r="782" spans="1:12">
      <c r="A782" s="65" t="str">
        <f t="shared" si="110"/>
        <v/>
      </c>
      <c r="B782" s="66" t="str">
        <f t="shared" si="111"/>
        <v/>
      </c>
      <c r="C782" s="67" t="str">
        <f t="shared" si="112"/>
        <v/>
      </c>
      <c r="D782" s="68" t="str">
        <f t="shared" si="113"/>
        <v/>
      </c>
      <c r="E782" s="68" t="str">
        <f t="shared" si="114"/>
        <v/>
      </c>
      <c r="F782" s="68" t="str">
        <f t="shared" si="115"/>
        <v/>
      </c>
      <c r="G782" s="69"/>
      <c r="H782" s="68" t="str">
        <f t="shared" si="116"/>
        <v/>
      </c>
      <c r="I782" s="68" t="str">
        <f t="shared" si="117"/>
        <v/>
      </c>
      <c r="J782" s="70" t="str">
        <f t="shared" si="118"/>
        <v/>
      </c>
      <c r="K782" s="68" t="str">
        <f t="shared" si="119"/>
        <v/>
      </c>
      <c r="L782" s="68" t="str">
        <f>IF(A782="","",SUM($K$31:K782))</f>
        <v/>
      </c>
    </row>
    <row r="783" spans="1:12">
      <c r="A783" s="65" t="str">
        <f t="shared" si="110"/>
        <v/>
      </c>
      <c r="B783" s="66" t="str">
        <f t="shared" si="111"/>
        <v/>
      </c>
      <c r="C783" s="67" t="str">
        <f t="shared" si="112"/>
        <v/>
      </c>
      <c r="D783" s="68" t="str">
        <f t="shared" si="113"/>
        <v/>
      </c>
      <c r="E783" s="68" t="str">
        <f t="shared" si="114"/>
        <v/>
      </c>
      <c r="F783" s="68" t="str">
        <f t="shared" si="115"/>
        <v/>
      </c>
      <c r="G783" s="69"/>
      <c r="H783" s="68" t="str">
        <f t="shared" si="116"/>
        <v/>
      </c>
      <c r="I783" s="68" t="str">
        <f t="shared" si="117"/>
        <v/>
      </c>
      <c r="J783" s="70" t="str">
        <f t="shared" si="118"/>
        <v/>
      </c>
      <c r="K783" s="68" t="str">
        <f t="shared" si="119"/>
        <v/>
      </c>
      <c r="L783" s="68" t="str">
        <f>IF(A783="","",SUM($K$31:K783))</f>
        <v/>
      </c>
    </row>
    <row r="784" spans="1:12">
      <c r="A784" s="65" t="str">
        <f t="shared" si="110"/>
        <v/>
      </c>
      <c r="B784" s="66" t="str">
        <f t="shared" si="111"/>
        <v/>
      </c>
      <c r="C784" s="67" t="str">
        <f t="shared" si="112"/>
        <v/>
      </c>
      <c r="D784" s="68" t="str">
        <f t="shared" si="113"/>
        <v/>
      </c>
      <c r="E784" s="68" t="str">
        <f t="shared" si="114"/>
        <v/>
      </c>
      <c r="F784" s="68" t="str">
        <f t="shared" si="115"/>
        <v/>
      </c>
      <c r="G784" s="69"/>
      <c r="H784" s="68" t="str">
        <f t="shared" si="116"/>
        <v/>
      </c>
      <c r="I784" s="68" t="str">
        <f t="shared" si="117"/>
        <v/>
      </c>
      <c r="J784" s="70" t="str">
        <f t="shared" si="118"/>
        <v/>
      </c>
      <c r="K784" s="68" t="str">
        <f t="shared" si="119"/>
        <v/>
      </c>
      <c r="L784" s="68" t="str">
        <f>IF(A784="","",SUM($K$31:K784))</f>
        <v/>
      </c>
    </row>
    <row r="785" spans="1:12">
      <c r="A785" s="65" t="str">
        <f t="shared" si="110"/>
        <v/>
      </c>
      <c r="B785" s="66" t="str">
        <f t="shared" si="111"/>
        <v/>
      </c>
      <c r="C785" s="67" t="str">
        <f t="shared" si="112"/>
        <v/>
      </c>
      <c r="D785" s="68" t="str">
        <f t="shared" si="113"/>
        <v/>
      </c>
      <c r="E785" s="68" t="str">
        <f t="shared" si="114"/>
        <v/>
      </c>
      <c r="F785" s="68" t="str">
        <f t="shared" si="115"/>
        <v/>
      </c>
      <c r="G785" s="69"/>
      <c r="H785" s="68" t="str">
        <f t="shared" si="116"/>
        <v/>
      </c>
      <c r="I785" s="68" t="str">
        <f t="shared" si="117"/>
        <v/>
      </c>
      <c r="J785" s="70" t="str">
        <f t="shared" si="118"/>
        <v/>
      </c>
      <c r="K785" s="68" t="str">
        <f t="shared" si="119"/>
        <v/>
      </c>
      <c r="L785" s="68" t="str">
        <f>IF(A785="","",SUM($K$31:K785))</f>
        <v/>
      </c>
    </row>
    <row r="786" spans="1:12">
      <c r="A786" s="65" t="str">
        <f t="shared" si="110"/>
        <v/>
      </c>
      <c r="B786" s="66" t="str">
        <f t="shared" si="111"/>
        <v/>
      </c>
      <c r="C786" s="67" t="str">
        <f t="shared" si="112"/>
        <v/>
      </c>
      <c r="D786" s="68" t="str">
        <f t="shared" si="113"/>
        <v/>
      </c>
      <c r="E786" s="68" t="str">
        <f t="shared" si="114"/>
        <v/>
      </c>
      <c r="F786" s="68" t="str">
        <f t="shared" si="115"/>
        <v/>
      </c>
      <c r="G786" s="69"/>
      <c r="H786" s="68" t="str">
        <f t="shared" si="116"/>
        <v/>
      </c>
      <c r="I786" s="68" t="str">
        <f t="shared" si="117"/>
        <v/>
      </c>
      <c r="J786" s="70" t="str">
        <f t="shared" si="118"/>
        <v/>
      </c>
      <c r="K786" s="68" t="str">
        <f t="shared" si="119"/>
        <v/>
      </c>
      <c r="L786" s="68" t="str">
        <f>IF(A786="","",SUM($K$31:K786))</f>
        <v/>
      </c>
    </row>
    <row r="787" spans="1:12">
      <c r="A787" s="65" t="str">
        <f t="shared" si="110"/>
        <v/>
      </c>
      <c r="B787" s="66" t="str">
        <f t="shared" si="111"/>
        <v/>
      </c>
      <c r="C787" s="67" t="str">
        <f t="shared" si="112"/>
        <v/>
      </c>
      <c r="D787" s="68" t="str">
        <f t="shared" si="113"/>
        <v/>
      </c>
      <c r="E787" s="68" t="str">
        <f t="shared" si="114"/>
        <v/>
      </c>
      <c r="F787" s="68" t="str">
        <f t="shared" si="115"/>
        <v/>
      </c>
      <c r="G787" s="69"/>
      <c r="H787" s="68" t="str">
        <f t="shared" si="116"/>
        <v/>
      </c>
      <c r="I787" s="68" t="str">
        <f t="shared" si="117"/>
        <v/>
      </c>
      <c r="J787" s="70" t="str">
        <f t="shared" si="118"/>
        <v/>
      </c>
      <c r="K787" s="68" t="str">
        <f t="shared" si="119"/>
        <v/>
      </c>
      <c r="L787" s="68" t="str">
        <f>IF(A787="","",SUM($K$31:K787))</f>
        <v/>
      </c>
    </row>
    <row r="788" spans="1:12">
      <c r="A788" s="65" t="str">
        <f t="shared" si="110"/>
        <v/>
      </c>
      <c r="B788" s="66" t="str">
        <f t="shared" si="111"/>
        <v/>
      </c>
      <c r="C788" s="67" t="str">
        <f t="shared" si="112"/>
        <v/>
      </c>
      <c r="D788" s="68" t="str">
        <f t="shared" si="113"/>
        <v/>
      </c>
      <c r="E788" s="68" t="str">
        <f t="shared" si="114"/>
        <v/>
      </c>
      <c r="F788" s="68" t="str">
        <f t="shared" si="115"/>
        <v/>
      </c>
      <c r="G788" s="69"/>
      <c r="H788" s="68" t="str">
        <f t="shared" si="116"/>
        <v/>
      </c>
      <c r="I788" s="68" t="str">
        <f t="shared" si="117"/>
        <v/>
      </c>
      <c r="J788" s="70" t="str">
        <f t="shared" si="118"/>
        <v/>
      </c>
      <c r="K788" s="68" t="str">
        <f t="shared" si="119"/>
        <v/>
      </c>
      <c r="L788" s="68" t="str">
        <f>IF(A788="","",SUM($K$31:K788))</f>
        <v/>
      </c>
    </row>
    <row r="789" spans="1:12">
      <c r="A789" s="65" t="str">
        <f t="shared" si="110"/>
        <v/>
      </c>
      <c r="B789" s="66" t="str">
        <f t="shared" si="111"/>
        <v/>
      </c>
      <c r="C789" s="67" t="str">
        <f t="shared" si="112"/>
        <v/>
      </c>
      <c r="D789" s="68" t="str">
        <f t="shared" si="113"/>
        <v/>
      </c>
      <c r="E789" s="68" t="str">
        <f t="shared" si="114"/>
        <v/>
      </c>
      <c r="F789" s="68" t="str">
        <f t="shared" si="115"/>
        <v/>
      </c>
      <c r="G789" s="69"/>
      <c r="H789" s="68" t="str">
        <f t="shared" si="116"/>
        <v/>
      </c>
      <c r="I789" s="68" t="str">
        <f t="shared" si="117"/>
        <v/>
      </c>
      <c r="J789" s="70" t="str">
        <f t="shared" si="118"/>
        <v/>
      </c>
      <c r="K789" s="68" t="str">
        <f t="shared" si="119"/>
        <v/>
      </c>
      <c r="L789" s="68" t="str">
        <f>IF(A789="","",SUM($K$31:K789))</f>
        <v/>
      </c>
    </row>
    <row r="790" spans="1:12">
      <c r="A790" s="65" t="str">
        <f t="shared" si="110"/>
        <v/>
      </c>
      <c r="B790" s="66" t="str">
        <f t="shared" si="111"/>
        <v/>
      </c>
      <c r="C790" s="67" t="str">
        <f t="shared" si="112"/>
        <v/>
      </c>
      <c r="D790" s="68" t="str">
        <f t="shared" si="113"/>
        <v/>
      </c>
      <c r="E790" s="68" t="str">
        <f t="shared" si="114"/>
        <v/>
      </c>
      <c r="F790" s="68" t="str">
        <f t="shared" si="115"/>
        <v/>
      </c>
      <c r="G790" s="69"/>
      <c r="H790" s="68" t="str">
        <f t="shared" si="116"/>
        <v/>
      </c>
      <c r="I790" s="68" t="str">
        <f t="shared" si="117"/>
        <v/>
      </c>
      <c r="J790" s="70" t="str">
        <f t="shared" si="118"/>
        <v/>
      </c>
      <c r="K790" s="68" t="str">
        <f t="shared" si="119"/>
        <v/>
      </c>
      <c r="L790" s="68" t="str">
        <f>IF(A790="","",SUM($K$31:K790))</f>
        <v/>
      </c>
    </row>
    <row r="791" spans="1:12">
      <c r="A791" s="65" t="str">
        <f t="shared" si="110"/>
        <v/>
      </c>
      <c r="B791" s="66" t="str">
        <f t="shared" si="111"/>
        <v/>
      </c>
      <c r="C791" s="67" t="str">
        <f t="shared" si="112"/>
        <v/>
      </c>
      <c r="D791" s="68" t="str">
        <f t="shared" si="113"/>
        <v/>
      </c>
      <c r="E791" s="68" t="str">
        <f t="shared" si="114"/>
        <v/>
      </c>
      <c r="F791" s="68" t="str">
        <f t="shared" si="115"/>
        <v/>
      </c>
      <c r="G791" s="69"/>
      <c r="H791" s="68" t="str">
        <f t="shared" si="116"/>
        <v/>
      </c>
      <c r="I791" s="68" t="str">
        <f t="shared" si="117"/>
        <v/>
      </c>
      <c r="J791" s="70" t="str">
        <f t="shared" si="118"/>
        <v/>
      </c>
      <c r="K791" s="68" t="str">
        <f t="shared" si="119"/>
        <v/>
      </c>
      <c r="L791" s="68" t="str">
        <f>IF(A791="","",SUM($K$31:K791))</f>
        <v/>
      </c>
    </row>
    <row r="792" spans="1:12">
      <c r="A792" s="65" t="str">
        <f t="shared" si="110"/>
        <v/>
      </c>
      <c r="B792" s="66" t="str">
        <f t="shared" si="111"/>
        <v/>
      </c>
      <c r="C792" s="67" t="str">
        <f t="shared" si="112"/>
        <v/>
      </c>
      <c r="D792" s="68" t="str">
        <f t="shared" si="113"/>
        <v/>
      </c>
      <c r="E792" s="68" t="str">
        <f t="shared" si="114"/>
        <v/>
      </c>
      <c r="F792" s="68" t="str">
        <f t="shared" si="115"/>
        <v/>
      </c>
      <c r="G792" s="69"/>
      <c r="H792" s="68" t="str">
        <f t="shared" si="116"/>
        <v/>
      </c>
      <c r="I792" s="68" t="str">
        <f t="shared" si="117"/>
        <v/>
      </c>
      <c r="J792" s="70" t="str">
        <f t="shared" si="118"/>
        <v/>
      </c>
      <c r="K792" s="68" t="str">
        <f t="shared" si="119"/>
        <v/>
      </c>
      <c r="L792" s="68" t="str">
        <f>IF(A792="","",SUM($K$31:K792))</f>
        <v/>
      </c>
    </row>
    <row r="793" spans="1:12">
      <c r="A793" s="65" t="str">
        <f t="shared" si="110"/>
        <v/>
      </c>
      <c r="B793" s="66" t="str">
        <f t="shared" si="111"/>
        <v/>
      </c>
      <c r="C793" s="67" t="str">
        <f t="shared" si="112"/>
        <v/>
      </c>
      <c r="D793" s="68" t="str">
        <f t="shared" si="113"/>
        <v/>
      </c>
      <c r="E793" s="68" t="str">
        <f t="shared" si="114"/>
        <v/>
      </c>
      <c r="F793" s="68" t="str">
        <f t="shared" si="115"/>
        <v/>
      </c>
      <c r="G793" s="69"/>
      <c r="H793" s="68" t="str">
        <f t="shared" si="116"/>
        <v/>
      </c>
      <c r="I793" s="68" t="str">
        <f t="shared" si="117"/>
        <v/>
      </c>
      <c r="J793" s="70" t="str">
        <f t="shared" si="118"/>
        <v/>
      </c>
      <c r="K793" s="68" t="str">
        <f t="shared" si="119"/>
        <v/>
      </c>
      <c r="L793" s="68" t="str">
        <f>IF(A793="","",SUM($K$31:K793))</f>
        <v/>
      </c>
    </row>
    <row r="794" spans="1:12">
      <c r="A794" s="65" t="str">
        <f t="shared" si="110"/>
        <v/>
      </c>
      <c r="B794" s="66" t="str">
        <f t="shared" si="111"/>
        <v/>
      </c>
      <c r="C794" s="67" t="str">
        <f t="shared" si="112"/>
        <v/>
      </c>
      <c r="D794" s="68" t="str">
        <f t="shared" si="113"/>
        <v/>
      </c>
      <c r="E794" s="68" t="str">
        <f t="shared" si="114"/>
        <v/>
      </c>
      <c r="F794" s="68" t="str">
        <f t="shared" si="115"/>
        <v/>
      </c>
      <c r="G794" s="69"/>
      <c r="H794" s="68" t="str">
        <f t="shared" si="116"/>
        <v/>
      </c>
      <c r="I794" s="68" t="str">
        <f t="shared" si="117"/>
        <v/>
      </c>
      <c r="J794" s="70" t="str">
        <f t="shared" si="118"/>
        <v/>
      </c>
      <c r="K794" s="68" t="str">
        <f t="shared" si="119"/>
        <v/>
      </c>
      <c r="L794" s="68" t="str">
        <f>IF(A794="","",SUM($K$31:K794))</f>
        <v/>
      </c>
    </row>
    <row r="795" spans="1:12">
      <c r="A795" s="65" t="str">
        <f t="shared" si="110"/>
        <v/>
      </c>
      <c r="B795" s="66" t="str">
        <f t="shared" si="111"/>
        <v/>
      </c>
      <c r="C795" s="67" t="str">
        <f t="shared" si="112"/>
        <v/>
      </c>
      <c r="D795" s="68" t="str">
        <f t="shared" si="113"/>
        <v/>
      </c>
      <c r="E795" s="68" t="str">
        <f t="shared" si="114"/>
        <v/>
      </c>
      <c r="F795" s="68" t="str">
        <f t="shared" si="115"/>
        <v/>
      </c>
      <c r="G795" s="69"/>
      <c r="H795" s="68" t="str">
        <f t="shared" si="116"/>
        <v/>
      </c>
      <c r="I795" s="68" t="str">
        <f t="shared" si="117"/>
        <v/>
      </c>
      <c r="J795" s="70" t="str">
        <f t="shared" si="118"/>
        <v/>
      </c>
      <c r="K795" s="68" t="str">
        <f t="shared" si="119"/>
        <v/>
      </c>
      <c r="L795" s="68" t="str">
        <f>IF(A795="","",SUM($K$31:K795))</f>
        <v/>
      </c>
    </row>
    <row r="796" spans="1:12">
      <c r="A796" s="65" t="str">
        <f t="shared" si="110"/>
        <v/>
      </c>
      <c r="B796" s="66" t="str">
        <f t="shared" si="111"/>
        <v/>
      </c>
      <c r="C796" s="67" t="str">
        <f t="shared" si="112"/>
        <v/>
      </c>
      <c r="D796" s="68" t="str">
        <f t="shared" si="113"/>
        <v/>
      </c>
      <c r="E796" s="68" t="str">
        <f t="shared" si="114"/>
        <v/>
      </c>
      <c r="F796" s="68" t="str">
        <f t="shared" si="115"/>
        <v/>
      </c>
      <c r="G796" s="69"/>
      <c r="H796" s="68" t="str">
        <f t="shared" si="116"/>
        <v/>
      </c>
      <c r="I796" s="68" t="str">
        <f t="shared" si="117"/>
        <v/>
      </c>
      <c r="J796" s="70" t="str">
        <f t="shared" si="118"/>
        <v/>
      </c>
      <c r="K796" s="68" t="str">
        <f t="shared" si="119"/>
        <v/>
      </c>
      <c r="L796" s="68" t="str">
        <f>IF(A796="","",SUM($K$31:K796))</f>
        <v/>
      </c>
    </row>
    <row r="797" spans="1:12">
      <c r="A797" s="65" t="str">
        <f t="shared" si="110"/>
        <v/>
      </c>
      <c r="B797" s="66" t="str">
        <f t="shared" si="111"/>
        <v/>
      </c>
      <c r="C797" s="67" t="str">
        <f t="shared" si="112"/>
        <v/>
      </c>
      <c r="D797" s="68" t="str">
        <f t="shared" si="113"/>
        <v/>
      </c>
      <c r="E797" s="68" t="str">
        <f t="shared" si="114"/>
        <v/>
      </c>
      <c r="F797" s="68" t="str">
        <f t="shared" si="115"/>
        <v/>
      </c>
      <c r="G797" s="69"/>
      <c r="H797" s="68" t="str">
        <f t="shared" si="116"/>
        <v/>
      </c>
      <c r="I797" s="68" t="str">
        <f t="shared" si="117"/>
        <v/>
      </c>
      <c r="J797" s="70" t="str">
        <f t="shared" si="118"/>
        <v/>
      </c>
      <c r="K797" s="68" t="str">
        <f t="shared" si="119"/>
        <v/>
      </c>
      <c r="L797" s="68" t="str">
        <f>IF(A797="","",SUM($K$31:K797))</f>
        <v/>
      </c>
    </row>
    <row r="798" spans="1:12">
      <c r="A798" s="65" t="str">
        <f t="shared" si="110"/>
        <v/>
      </c>
      <c r="B798" s="66" t="str">
        <f t="shared" si="111"/>
        <v/>
      </c>
      <c r="C798" s="67" t="str">
        <f t="shared" si="112"/>
        <v/>
      </c>
      <c r="D798" s="68" t="str">
        <f t="shared" si="113"/>
        <v/>
      </c>
      <c r="E798" s="68" t="str">
        <f t="shared" si="114"/>
        <v/>
      </c>
      <c r="F798" s="68" t="str">
        <f t="shared" si="115"/>
        <v/>
      </c>
      <c r="G798" s="69"/>
      <c r="H798" s="68" t="str">
        <f t="shared" si="116"/>
        <v/>
      </c>
      <c r="I798" s="68" t="str">
        <f t="shared" si="117"/>
        <v/>
      </c>
      <c r="J798" s="70" t="str">
        <f t="shared" si="118"/>
        <v/>
      </c>
      <c r="K798" s="68" t="str">
        <f t="shared" si="119"/>
        <v/>
      </c>
      <c r="L798" s="68" t="str">
        <f>IF(A798="","",SUM($K$31:K798))</f>
        <v/>
      </c>
    </row>
    <row r="799" spans="1:12">
      <c r="A799" s="65" t="str">
        <f t="shared" ref="A799:A862" si="120">IF(I798="","",IF(OR(A798&gt;=nper,ROUND(I798,2)&lt;=0),"",A798+1))</f>
        <v/>
      </c>
      <c r="B799" s="66" t="str">
        <f t="shared" ref="B799:B862" si="121">IF(A799="","",IF(OR(periods_per_year=26,periods_per_year=52),IF(periods_per_year=26,IF(A799=1,fpdate,B798+14),IF(periods_per_year=52,IF(A799=1,fpdate,B798+7),"n/a")),IF(periods_per_year=24,DATE(YEAR(fpdate),MONTH(fpdate)+(A799-1)/2+IF(AND(DAY(fpdate)&gt;=15,MOD(A799,2)=0),1,0),IF(MOD(A799,2)=0,IF(DAY(fpdate)&gt;=15,DAY(fpdate)-14,DAY(fpdate)+14),DAY(fpdate))),IF(DAY(DATE(YEAR(fpdate),MONTH(fpdate)+A799-1,DAY(fpdate)))&lt;&gt;DAY(fpdate),DATE(YEAR(fpdate),MONTH(fpdate)+A799,0),DATE(YEAR(fpdate),MONTH(fpdate)+A799-1,DAY(fpdate))))))</f>
        <v/>
      </c>
      <c r="C799" s="67" t="str">
        <f t="shared" ref="C799:C862" si="122">IF(A799="","",IF(variable,IF(A799&lt;$L$6*periods_per_year,start_rate,IF($L$10&gt;=0,MIN($L$7,start_rate+$L$10*ROUNDUP((A799-$L$6*periods_per_year)/$L$9,0)),MAX($L$8,start_rate+$L$10*ROUNDUP((A799-$L$6*periods_per_year)/$L$9,0)))),start_rate))</f>
        <v/>
      </c>
      <c r="D799" s="68" t="str">
        <f t="shared" ref="D799:D862" si="123">IF(A799="","",ROUND((((1+C799/CP)^(CP/periods_per_year))-1)*I798,2))</f>
        <v/>
      </c>
      <c r="E799" s="68" t="str">
        <f t="shared" ref="E799:E862" si="124">IF(A799="","",IF(A799=nper,I798+D799,MIN(I798+D799,IF(C799=C798,E798,IF($D$10="Acc Bi-Weekly",ROUND((-PMT(((1+C799/CP)^(CP/12))-1,(nper-A799+1)*12/26,I798))/2,2),IF($D$10="Acc Weekly",ROUND((-PMT(((1+C799/CP)^(CP/12))-1,(nper-A799+1)*12/52,I798))/4,2),ROUND(-PMT(((1+C799/CP)^(CP/periods_per_year))-1,nper-A799+1,I798),2)))))))</f>
        <v/>
      </c>
      <c r="F799" s="68" t="str">
        <f t="shared" ref="F799:F862" si="125">IF(A799="","",IF(I798&lt;=E799,0,IF(IF(MOD(A799,int)=0,$D$14,0)+E799&gt;=I798+D799,I798+D799-E799,IF(MOD(A799,int)=0,$D$14,0)+IF(IF(MOD(A799,int)=0,$D$14,0)+IF(MOD(A799-$D$17,periods_per_year)=0,$D$16,0)+E799&lt;I798+D799,IF(MOD(A799-$D$17,periods_per_year)=0,$D$16,0),I798+D799-IF(MOD(A799,int)=0,$D$14,0)-E799))))</f>
        <v/>
      </c>
      <c r="G799" s="69"/>
      <c r="H799" s="68" t="str">
        <f t="shared" ref="H799:H862" si="126">IF(A799="","",E799-D799+G799+IF(F799="",0,F799))</f>
        <v/>
      </c>
      <c r="I799" s="68" t="str">
        <f t="shared" ref="I799:I862" si="127">IF(A799="","",I798-H799)</f>
        <v/>
      </c>
      <c r="J799" s="70" t="str">
        <f t="shared" ref="J799:J862" si="128">IF(A799="","",IF(MOD(A799,periods_per_year)=0,A799/periods_per_year,""))</f>
        <v/>
      </c>
      <c r="K799" s="68" t="str">
        <f t="shared" ref="K799:K862" si="129">IF(A799="","",$L$22*D799)</f>
        <v/>
      </c>
      <c r="L799" s="68" t="str">
        <f>IF(A799="","",SUM($K$31:K799))</f>
        <v/>
      </c>
    </row>
    <row r="800" spans="1:12">
      <c r="A800" s="65" t="str">
        <f t="shared" si="120"/>
        <v/>
      </c>
      <c r="B800" s="66" t="str">
        <f t="shared" si="121"/>
        <v/>
      </c>
      <c r="C800" s="67" t="str">
        <f t="shared" si="122"/>
        <v/>
      </c>
      <c r="D800" s="68" t="str">
        <f t="shared" si="123"/>
        <v/>
      </c>
      <c r="E800" s="68" t="str">
        <f t="shared" si="124"/>
        <v/>
      </c>
      <c r="F800" s="68" t="str">
        <f t="shared" si="125"/>
        <v/>
      </c>
      <c r="G800" s="69"/>
      <c r="H800" s="68" t="str">
        <f t="shared" si="126"/>
        <v/>
      </c>
      <c r="I800" s="68" t="str">
        <f t="shared" si="127"/>
        <v/>
      </c>
      <c r="J800" s="70" t="str">
        <f t="shared" si="128"/>
        <v/>
      </c>
      <c r="K800" s="68" t="str">
        <f t="shared" si="129"/>
        <v/>
      </c>
      <c r="L800" s="68" t="str">
        <f>IF(A800="","",SUM($K$31:K800))</f>
        <v/>
      </c>
    </row>
    <row r="801" spans="1:12">
      <c r="A801" s="65" t="str">
        <f t="shared" si="120"/>
        <v/>
      </c>
      <c r="B801" s="66" t="str">
        <f t="shared" si="121"/>
        <v/>
      </c>
      <c r="C801" s="67" t="str">
        <f t="shared" si="122"/>
        <v/>
      </c>
      <c r="D801" s="68" t="str">
        <f t="shared" si="123"/>
        <v/>
      </c>
      <c r="E801" s="68" t="str">
        <f t="shared" si="124"/>
        <v/>
      </c>
      <c r="F801" s="68" t="str">
        <f t="shared" si="125"/>
        <v/>
      </c>
      <c r="G801" s="69"/>
      <c r="H801" s="68" t="str">
        <f t="shared" si="126"/>
        <v/>
      </c>
      <c r="I801" s="68" t="str">
        <f t="shared" si="127"/>
        <v/>
      </c>
      <c r="J801" s="70" t="str">
        <f t="shared" si="128"/>
        <v/>
      </c>
      <c r="K801" s="68" t="str">
        <f t="shared" si="129"/>
        <v/>
      </c>
      <c r="L801" s="68" t="str">
        <f>IF(A801="","",SUM($K$31:K801))</f>
        <v/>
      </c>
    </row>
    <row r="802" spans="1:12">
      <c r="A802" s="65" t="str">
        <f t="shared" si="120"/>
        <v/>
      </c>
      <c r="B802" s="66" t="str">
        <f t="shared" si="121"/>
        <v/>
      </c>
      <c r="C802" s="67" t="str">
        <f t="shared" si="122"/>
        <v/>
      </c>
      <c r="D802" s="68" t="str">
        <f t="shared" si="123"/>
        <v/>
      </c>
      <c r="E802" s="68" t="str">
        <f t="shared" si="124"/>
        <v/>
      </c>
      <c r="F802" s="68" t="str">
        <f t="shared" si="125"/>
        <v/>
      </c>
      <c r="G802" s="69"/>
      <c r="H802" s="68" t="str">
        <f t="shared" si="126"/>
        <v/>
      </c>
      <c r="I802" s="68" t="str">
        <f t="shared" si="127"/>
        <v/>
      </c>
      <c r="J802" s="70" t="str">
        <f t="shared" si="128"/>
        <v/>
      </c>
      <c r="K802" s="68" t="str">
        <f t="shared" si="129"/>
        <v/>
      </c>
      <c r="L802" s="68" t="str">
        <f>IF(A802="","",SUM($K$31:K802))</f>
        <v/>
      </c>
    </row>
    <row r="803" spans="1:12">
      <c r="A803" s="65" t="str">
        <f t="shared" si="120"/>
        <v/>
      </c>
      <c r="B803" s="66" t="str">
        <f t="shared" si="121"/>
        <v/>
      </c>
      <c r="C803" s="67" t="str">
        <f t="shared" si="122"/>
        <v/>
      </c>
      <c r="D803" s="68" t="str">
        <f t="shared" si="123"/>
        <v/>
      </c>
      <c r="E803" s="68" t="str">
        <f t="shared" si="124"/>
        <v/>
      </c>
      <c r="F803" s="68" t="str">
        <f t="shared" si="125"/>
        <v/>
      </c>
      <c r="G803" s="69"/>
      <c r="H803" s="68" t="str">
        <f t="shared" si="126"/>
        <v/>
      </c>
      <c r="I803" s="68" t="str">
        <f t="shared" si="127"/>
        <v/>
      </c>
      <c r="J803" s="70" t="str">
        <f t="shared" si="128"/>
        <v/>
      </c>
      <c r="K803" s="68" t="str">
        <f t="shared" si="129"/>
        <v/>
      </c>
      <c r="L803" s="68" t="str">
        <f>IF(A803="","",SUM($K$31:K803))</f>
        <v/>
      </c>
    </row>
    <row r="804" spans="1:12">
      <c r="A804" s="65" t="str">
        <f t="shared" si="120"/>
        <v/>
      </c>
      <c r="B804" s="66" t="str">
        <f t="shared" si="121"/>
        <v/>
      </c>
      <c r="C804" s="67" t="str">
        <f t="shared" si="122"/>
        <v/>
      </c>
      <c r="D804" s="68" t="str">
        <f t="shared" si="123"/>
        <v/>
      </c>
      <c r="E804" s="68" t="str">
        <f t="shared" si="124"/>
        <v/>
      </c>
      <c r="F804" s="68" t="str">
        <f t="shared" si="125"/>
        <v/>
      </c>
      <c r="G804" s="69"/>
      <c r="H804" s="68" t="str">
        <f t="shared" si="126"/>
        <v/>
      </c>
      <c r="I804" s="68" t="str">
        <f t="shared" si="127"/>
        <v/>
      </c>
      <c r="J804" s="70" t="str">
        <f t="shared" si="128"/>
        <v/>
      </c>
      <c r="K804" s="68" t="str">
        <f t="shared" si="129"/>
        <v/>
      </c>
      <c r="L804" s="68" t="str">
        <f>IF(A804="","",SUM($K$31:K804))</f>
        <v/>
      </c>
    </row>
    <row r="805" spans="1:12">
      <c r="A805" s="65" t="str">
        <f t="shared" si="120"/>
        <v/>
      </c>
      <c r="B805" s="66" t="str">
        <f t="shared" si="121"/>
        <v/>
      </c>
      <c r="C805" s="67" t="str">
        <f t="shared" si="122"/>
        <v/>
      </c>
      <c r="D805" s="68" t="str">
        <f t="shared" si="123"/>
        <v/>
      </c>
      <c r="E805" s="68" t="str">
        <f t="shared" si="124"/>
        <v/>
      </c>
      <c r="F805" s="68" t="str">
        <f t="shared" si="125"/>
        <v/>
      </c>
      <c r="G805" s="69"/>
      <c r="H805" s="68" t="str">
        <f t="shared" si="126"/>
        <v/>
      </c>
      <c r="I805" s="68" t="str">
        <f t="shared" si="127"/>
        <v/>
      </c>
      <c r="J805" s="70" t="str">
        <f t="shared" si="128"/>
        <v/>
      </c>
      <c r="K805" s="68" t="str">
        <f t="shared" si="129"/>
        <v/>
      </c>
      <c r="L805" s="68" t="str">
        <f>IF(A805="","",SUM($K$31:K805))</f>
        <v/>
      </c>
    </row>
    <row r="806" spans="1:12">
      <c r="A806" s="65" t="str">
        <f t="shared" si="120"/>
        <v/>
      </c>
      <c r="B806" s="66" t="str">
        <f t="shared" si="121"/>
        <v/>
      </c>
      <c r="C806" s="67" t="str">
        <f t="shared" si="122"/>
        <v/>
      </c>
      <c r="D806" s="68" t="str">
        <f t="shared" si="123"/>
        <v/>
      </c>
      <c r="E806" s="68" t="str">
        <f t="shared" si="124"/>
        <v/>
      </c>
      <c r="F806" s="68" t="str">
        <f t="shared" si="125"/>
        <v/>
      </c>
      <c r="G806" s="69"/>
      <c r="H806" s="68" t="str">
        <f t="shared" si="126"/>
        <v/>
      </c>
      <c r="I806" s="68" t="str">
        <f t="shared" si="127"/>
        <v/>
      </c>
      <c r="J806" s="70" t="str">
        <f t="shared" si="128"/>
        <v/>
      </c>
      <c r="K806" s="68" t="str">
        <f t="shared" si="129"/>
        <v/>
      </c>
      <c r="L806" s="68" t="str">
        <f>IF(A806="","",SUM($K$31:K806))</f>
        <v/>
      </c>
    </row>
    <row r="807" spans="1:12">
      <c r="A807" s="65" t="str">
        <f t="shared" si="120"/>
        <v/>
      </c>
      <c r="B807" s="66" t="str">
        <f t="shared" si="121"/>
        <v/>
      </c>
      <c r="C807" s="67" t="str">
        <f t="shared" si="122"/>
        <v/>
      </c>
      <c r="D807" s="68" t="str">
        <f t="shared" si="123"/>
        <v/>
      </c>
      <c r="E807" s="68" t="str">
        <f t="shared" si="124"/>
        <v/>
      </c>
      <c r="F807" s="68" t="str">
        <f t="shared" si="125"/>
        <v/>
      </c>
      <c r="G807" s="69"/>
      <c r="H807" s="68" t="str">
        <f t="shared" si="126"/>
        <v/>
      </c>
      <c r="I807" s="68" t="str">
        <f t="shared" si="127"/>
        <v/>
      </c>
      <c r="J807" s="70" t="str">
        <f t="shared" si="128"/>
        <v/>
      </c>
      <c r="K807" s="68" t="str">
        <f t="shared" si="129"/>
        <v/>
      </c>
      <c r="L807" s="68" t="str">
        <f>IF(A807="","",SUM($K$31:K807))</f>
        <v/>
      </c>
    </row>
    <row r="808" spans="1:12">
      <c r="A808" s="65" t="str">
        <f t="shared" si="120"/>
        <v/>
      </c>
      <c r="B808" s="66" t="str">
        <f t="shared" si="121"/>
        <v/>
      </c>
      <c r="C808" s="67" t="str">
        <f t="shared" si="122"/>
        <v/>
      </c>
      <c r="D808" s="68" t="str">
        <f t="shared" si="123"/>
        <v/>
      </c>
      <c r="E808" s="68" t="str">
        <f t="shared" si="124"/>
        <v/>
      </c>
      <c r="F808" s="68" t="str">
        <f t="shared" si="125"/>
        <v/>
      </c>
      <c r="G808" s="69"/>
      <c r="H808" s="68" t="str">
        <f t="shared" si="126"/>
        <v/>
      </c>
      <c r="I808" s="68" t="str">
        <f t="shared" si="127"/>
        <v/>
      </c>
      <c r="J808" s="70" t="str">
        <f t="shared" si="128"/>
        <v/>
      </c>
      <c r="K808" s="68" t="str">
        <f t="shared" si="129"/>
        <v/>
      </c>
      <c r="L808" s="68" t="str">
        <f>IF(A808="","",SUM($K$31:K808))</f>
        <v/>
      </c>
    </row>
    <row r="809" spans="1:12">
      <c r="A809" s="65" t="str">
        <f t="shared" si="120"/>
        <v/>
      </c>
      <c r="B809" s="66" t="str">
        <f t="shared" si="121"/>
        <v/>
      </c>
      <c r="C809" s="67" t="str">
        <f t="shared" si="122"/>
        <v/>
      </c>
      <c r="D809" s="68" t="str">
        <f t="shared" si="123"/>
        <v/>
      </c>
      <c r="E809" s="68" t="str">
        <f t="shared" si="124"/>
        <v/>
      </c>
      <c r="F809" s="68" t="str">
        <f t="shared" si="125"/>
        <v/>
      </c>
      <c r="G809" s="69"/>
      <c r="H809" s="68" t="str">
        <f t="shared" si="126"/>
        <v/>
      </c>
      <c r="I809" s="68" t="str">
        <f t="shared" si="127"/>
        <v/>
      </c>
      <c r="J809" s="70" t="str">
        <f t="shared" si="128"/>
        <v/>
      </c>
      <c r="K809" s="68" t="str">
        <f t="shared" si="129"/>
        <v/>
      </c>
      <c r="L809" s="68" t="str">
        <f>IF(A809="","",SUM($K$31:K809))</f>
        <v/>
      </c>
    </row>
    <row r="810" spans="1:12">
      <c r="A810" s="65" t="str">
        <f t="shared" si="120"/>
        <v/>
      </c>
      <c r="B810" s="66" t="str">
        <f t="shared" si="121"/>
        <v/>
      </c>
      <c r="C810" s="67" t="str">
        <f t="shared" si="122"/>
        <v/>
      </c>
      <c r="D810" s="68" t="str">
        <f t="shared" si="123"/>
        <v/>
      </c>
      <c r="E810" s="68" t="str">
        <f t="shared" si="124"/>
        <v/>
      </c>
      <c r="F810" s="68" t="str">
        <f t="shared" si="125"/>
        <v/>
      </c>
      <c r="G810" s="69"/>
      <c r="H810" s="68" t="str">
        <f t="shared" si="126"/>
        <v/>
      </c>
      <c r="I810" s="68" t="str">
        <f t="shared" si="127"/>
        <v/>
      </c>
      <c r="J810" s="70" t="str">
        <f t="shared" si="128"/>
        <v/>
      </c>
      <c r="K810" s="68" t="str">
        <f t="shared" si="129"/>
        <v/>
      </c>
      <c r="L810" s="68" t="str">
        <f>IF(A810="","",SUM($K$31:K810))</f>
        <v/>
      </c>
    </row>
    <row r="811" spans="1:12">
      <c r="A811" s="65" t="str">
        <f t="shared" si="120"/>
        <v/>
      </c>
      <c r="B811" s="66" t="str">
        <f t="shared" si="121"/>
        <v/>
      </c>
      <c r="C811" s="67" t="str">
        <f t="shared" si="122"/>
        <v/>
      </c>
      <c r="D811" s="68" t="str">
        <f t="shared" si="123"/>
        <v/>
      </c>
      <c r="E811" s="68" t="str">
        <f t="shared" si="124"/>
        <v/>
      </c>
      <c r="F811" s="68" t="str">
        <f t="shared" si="125"/>
        <v/>
      </c>
      <c r="G811" s="69"/>
      <c r="H811" s="68" t="str">
        <f t="shared" si="126"/>
        <v/>
      </c>
      <c r="I811" s="68" t="str">
        <f t="shared" si="127"/>
        <v/>
      </c>
      <c r="J811" s="70" t="str">
        <f t="shared" si="128"/>
        <v/>
      </c>
      <c r="K811" s="68" t="str">
        <f t="shared" si="129"/>
        <v/>
      </c>
      <c r="L811" s="68" t="str">
        <f>IF(A811="","",SUM($K$31:K811))</f>
        <v/>
      </c>
    </row>
    <row r="812" spans="1:12">
      <c r="A812" s="65" t="str">
        <f t="shared" si="120"/>
        <v/>
      </c>
      <c r="B812" s="66" t="str">
        <f t="shared" si="121"/>
        <v/>
      </c>
      <c r="C812" s="67" t="str">
        <f t="shared" si="122"/>
        <v/>
      </c>
      <c r="D812" s="68" t="str">
        <f t="shared" si="123"/>
        <v/>
      </c>
      <c r="E812" s="68" t="str">
        <f t="shared" si="124"/>
        <v/>
      </c>
      <c r="F812" s="68" t="str">
        <f t="shared" si="125"/>
        <v/>
      </c>
      <c r="G812" s="69"/>
      <c r="H812" s="68" t="str">
        <f t="shared" si="126"/>
        <v/>
      </c>
      <c r="I812" s="68" t="str">
        <f t="shared" si="127"/>
        <v/>
      </c>
      <c r="J812" s="70" t="str">
        <f t="shared" si="128"/>
        <v/>
      </c>
      <c r="K812" s="68" t="str">
        <f t="shared" si="129"/>
        <v/>
      </c>
      <c r="L812" s="68" t="str">
        <f>IF(A812="","",SUM($K$31:K812))</f>
        <v/>
      </c>
    </row>
    <row r="813" spans="1:12">
      <c r="A813" s="65" t="str">
        <f t="shared" si="120"/>
        <v/>
      </c>
      <c r="B813" s="66" t="str">
        <f t="shared" si="121"/>
        <v/>
      </c>
      <c r="C813" s="67" t="str">
        <f t="shared" si="122"/>
        <v/>
      </c>
      <c r="D813" s="68" t="str">
        <f t="shared" si="123"/>
        <v/>
      </c>
      <c r="E813" s="68" t="str">
        <f t="shared" si="124"/>
        <v/>
      </c>
      <c r="F813" s="68" t="str">
        <f t="shared" si="125"/>
        <v/>
      </c>
      <c r="G813" s="69"/>
      <c r="H813" s="68" t="str">
        <f t="shared" si="126"/>
        <v/>
      </c>
      <c r="I813" s="68" t="str">
        <f t="shared" si="127"/>
        <v/>
      </c>
      <c r="J813" s="70" t="str">
        <f t="shared" si="128"/>
        <v/>
      </c>
      <c r="K813" s="68" t="str">
        <f t="shared" si="129"/>
        <v/>
      </c>
      <c r="L813" s="68" t="str">
        <f>IF(A813="","",SUM($K$31:K813))</f>
        <v/>
      </c>
    </row>
    <row r="814" spans="1:12">
      <c r="A814" s="65" t="str">
        <f t="shared" si="120"/>
        <v/>
      </c>
      <c r="B814" s="66" t="str">
        <f t="shared" si="121"/>
        <v/>
      </c>
      <c r="C814" s="67" t="str">
        <f t="shared" si="122"/>
        <v/>
      </c>
      <c r="D814" s="68" t="str">
        <f t="shared" si="123"/>
        <v/>
      </c>
      <c r="E814" s="68" t="str">
        <f t="shared" si="124"/>
        <v/>
      </c>
      <c r="F814" s="68" t="str">
        <f t="shared" si="125"/>
        <v/>
      </c>
      <c r="G814" s="69"/>
      <c r="H814" s="68" t="str">
        <f t="shared" si="126"/>
        <v/>
      </c>
      <c r="I814" s="68" t="str">
        <f t="shared" si="127"/>
        <v/>
      </c>
      <c r="J814" s="70" t="str">
        <f t="shared" si="128"/>
        <v/>
      </c>
      <c r="K814" s="68" t="str">
        <f t="shared" si="129"/>
        <v/>
      </c>
      <c r="L814" s="68" t="str">
        <f>IF(A814="","",SUM($K$31:K814))</f>
        <v/>
      </c>
    </row>
    <row r="815" spans="1:12">
      <c r="A815" s="65" t="str">
        <f t="shared" si="120"/>
        <v/>
      </c>
      <c r="B815" s="66" t="str">
        <f t="shared" si="121"/>
        <v/>
      </c>
      <c r="C815" s="67" t="str">
        <f t="shared" si="122"/>
        <v/>
      </c>
      <c r="D815" s="68" t="str">
        <f t="shared" si="123"/>
        <v/>
      </c>
      <c r="E815" s="68" t="str">
        <f t="shared" si="124"/>
        <v/>
      </c>
      <c r="F815" s="68" t="str">
        <f t="shared" si="125"/>
        <v/>
      </c>
      <c r="G815" s="69"/>
      <c r="H815" s="68" t="str">
        <f t="shared" si="126"/>
        <v/>
      </c>
      <c r="I815" s="68" t="str">
        <f t="shared" si="127"/>
        <v/>
      </c>
      <c r="J815" s="70" t="str">
        <f t="shared" si="128"/>
        <v/>
      </c>
      <c r="K815" s="68" t="str">
        <f t="shared" si="129"/>
        <v/>
      </c>
      <c r="L815" s="68" t="str">
        <f>IF(A815="","",SUM($K$31:K815))</f>
        <v/>
      </c>
    </row>
    <row r="816" spans="1:12">
      <c r="A816" s="65" t="str">
        <f t="shared" si="120"/>
        <v/>
      </c>
      <c r="B816" s="66" t="str">
        <f t="shared" si="121"/>
        <v/>
      </c>
      <c r="C816" s="67" t="str">
        <f t="shared" si="122"/>
        <v/>
      </c>
      <c r="D816" s="68" t="str">
        <f t="shared" si="123"/>
        <v/>
      </c>
      <c r="E816" s="68" t="str">
        <f t="shared" si="124"/>
        <v/>
      </c>
      <c r="F816" s="68" t="str">
        <f t="shared" si="125"/>
        <v/>
      </c>
      <c r="G816" s="69"/>
      <c r="H816" s="68" t="str">
        <f t="shared" si="126"/>
        <v/>
      </c>
      <c r="I816" s="68" t="str">
        <f t="shared" si="127"/>
        <v/>
      </c>
      <c r="J816" s="70" t="str">
        <f t="shared" si="128"/>
        <v/>
      </c>
      <c r="K816" s="68" t="str">
        <f t="shared" si="129"/>
        <v/>
      </c>
      <c r="L816" s="68" t="str">
        <f>IF(A816="","",SUM($K$31:K816))</f>
        <v/>
      </c>
    </row>
    <row r="817" spans="1:12">
      <c r="A817" s="65" t="str">
        <f t="shared" si="120"/>
        <v/>
      </c>
      <c r="B817" s="66" t="str">
        <f t="shared" si="121"/>
        <v/>
      </c>
      <c r="C817" s="67" t="str">
        <f t="shared" si="122"/>
        <v/>
      </c>
      <c r="D817" s="68" t="str">
        <f t="shared" si="123"/>
        <v/>
      </c>
      <c r="E817" s="68" t="str">
        <f t="shared" si="124"/>
        <v/>
      </c>
      <c r="F817" s="68" t="str">
        <f t="shared" si="125"/>
        <v/>
      </c>
      <c r="G817" s="69"/>
      <c r="H817" s="68" t="str">
        <f t="shared" si="126"/>
        <v/>
      </c>
      <c r="I817" s="68" t="str">
        <f t="shared" si="127"/>
        <v/>
      </c>
      <c r="J817" s="70" t="str">
        <f t="shared" si="128"/>
        <v/>
      </c>
      <c r="K817" s="68" t="str">
        <f t="shared" si="129"/>
        <v/>
      </c>
      <c r="L817" s="68" t="str">
        <f>IF(A817="","",SUM($K$31:K817))</f>
        <v/>
      </c>
    </row>
    <row r="818" spans="1:12">
      <c r="A818" s="65" t="str">
        <f t="shared" si="120"/>
        <v/>
      </c>
      <c r="B818" s="66" t="str">
        <f t="shared" si="121"/>
        <v/>
      </c>
      <c r="C818" s="67" t="str">
        <f t="shared" si="122"/>
        <v/>
      </c>
      <c r="D818" s="68" t="str">
        <f t="shared" si="123"/>
        <v/>
      </c>
      <c r="E818" s="68" t="str">
        <f t="shared" si="124"/>
        <v/>
      </c>
      <c r="F818" s="68" t="str">
        <f t="shared" si="125"/>
        <v/>
      </c>
      <c r="G818" s="69"/>
      <c r="H818" s="68" t="str">
        <f t="shared" si="126"/>
        <v/>
      </c>
      <c r="I818" s="68" t="str">
        <f t="shared" si="127"/>
        <v/>
      </c>
      <c r="J818" s="70" t="str">
        <f t="shared" si="128"/>
        <v/>
      </c>
      <c r="K818" s="68" t="str">
        <f t="shared" si="129"/>
        <v/>
      </c>
      <c r="L818" s="68" t="str">
        <f>IF(A818="","",SUM($K$31:K818))</f>
        <v/>
      </c>
    </row>
    <row r="819" spans="1:12">
      <c r="A819" s="65" t="str">
        <f t="shared" si="120"/>
        <v/>
      </c>
      <c r="B819" s="66" t="str">
        <f t="shared" si="121"/>
        <v/>
      </c>
      <c r="C819" s="67" t="str">
        <f t="shared" si="122"/>
        <v/>
      </c>
      <c r="D819" s="68" t="str">
        <f t="shared" si="123"/>
        <v/>
      </c>
      <c r="E819" s="68" t="str">
        <f t="shared" si="124"/>
        <v/>
      </c>
      <c r="F819" s="68" t="str">
        <f t="shared" si="125"/>
        <v/>
      </c>
      <c r="G819" s="69"/>
      <c r="H819" s="68" t="str">
        <f t="shared" si="126"/>
        <v/>
      </c>
      <c r="I819" s="68" t="str">
        <f t="shared" si="127"/>
        <v/>
      </c>
      <c r="J819" s="70" t="str">
        <f t="shared" si="128"/>
        <v/>
      </c>
      <c r="K819" s="68" t="str">
        <f t="shared" si="129"/>
        <v/>
      </c>
      <c r="L819" s="68" t="str">
        <f>IF(A819="","",SUM($K$31:K819))</f>
        <v/>
      </c>
    </row>
    <row r="820" spans="1:12">
      <c r="A820" s="65" t="str">
        <f t="shared" si="120"/>
        <v/>
      </c>
      <c r="B820" s="66" t="str">
        <f t="shared" si="121"/>
        <v/>
      </c>
      <c r="C820" s="67" t="str">
        <f t="shared" si="122"/>
        <v/>
      </c>
      <c r="D820" s="68" t="str">
        <f t="shared" si="123"/>
        <v/>
      </c>
      <c r="E820" s="68" t="str">
        <f t="shared" si="124"/>
        <v/>
      </c>
      <c r="F820" s="68" t="str">
        <f t="shared" si="125"/>
        <v/>
      </c>
      <c r="G820" s="69"/>
      <c r="H820" s="68" t="str">
        <f t="shared" si="126"/>
        <v/>
      </c>
      <c r="I820" s="68" t="str">
        <f t="shared" si="127"/>
        <v/>
      </c>
      <c r="J820" s="70" t="str">
        <f t="shared" si="128"/>
        <v/>
      </c>
      <c r="K820" s="68" t="str">
        <f t="shared" si="129"/>
        <v/>
      </c>
      <c r="L820" s="68" t="str">
        <f>IF(A820="","",SUM($K$31:K820))</f>
        <v/>
      </c>
    </row>
    <row r="821" spans="1:12">
      <c r="A821" s="65" t="str">
        <f t="shared" si="120"/>
        <v/>
      </c>
      <c r="B821" s="66" t="str">
        <f t="shared" si="121"/>
        <v/>
      </c>
      <c r="C821" s="67" t="str">
        <f t="shared" si="122"/>
        <v/>
      </c>
      <c r="D821" s="68" t="str">
        <f t="shared" si="123"/>
        <v/>
      </c>
      <c r="E821" s="68" t="str">
        <f t="shared" si="124"/>
        <v/>
      </c>
      <c r="F821" s="68" t="str">
        <f t="shared" si="125"/>
        <v/>
      </c>
      <c r="G821" s="69"/>
      <c r="H821" s="68" t="str">
        <f t="shared" si="126"/>
        <v/>
      </c>
      <c r="I821" s="68" t="str">
        <f t="shared" si="127"/>
        <v/>
      </c>
      <c r="J821" s="70" t="str">
        <f t="shared" si="128"/>
        <v/>
      </c>
      <c r="K821" s="68" t="str">
        <f t="shared" si="129"/>
        <v/>
      </c>
      <c r="L821" s="68" t="str">
        <f>IF(A821="","",SUM($K$31:K821))</f>
        <v/>
      </c>
    </row>
    <row r="822" spans="1:12">
      <c r="A822" s="65" t="str">
        <f t="shared" si="120"/>
        <v/>
      </c>
      <c r="B822" s="66" t="str">
        <f t="shared" si="121"/>
        <v/>
      </c>
      <c r="C822" s="67" t="str">
        <f t="shared" si="122"/>
        <v/>
      </c>
      <c r="D822" s="68" t="str">
        <f t="shared" si="123"/>
        <v/>
      </c>
      <c r="E822" s="68" t="str">
        <f t="shared" si="124"/>
        <v/>
      </c>
      <c r="F822" s="68" t="str">
        <f t="shared" si="125"/>
        <v/>
      </c>
      <c r="G822" s="69"/>
      <c r="H822" s="68" t="str">
        <f t="shared" si="126"/>
        <v/>
      </c>
      <c r="I822" s="68" t="str">
        <f t="shared" si="127"/>
        <v/>
      </c>
      <c r="J822" s="70" t="str">
        <f t="shared" si="128"/>
        <v/>
      </c>
      <c r="K822" s="68" t="str">
        <f t="shared" si="129"/>
        <v/>
      </c>
      <c r="L822" s="68" t="str">
        <f>IF(A822="","",SUM($K$31:K822))</f>
        <v/>
      </c>
    </row>
    <row r="823" spans="1:12">
      <c r="A823" s="65" t="str">
        <f t="shared" si="120"/>
        <v/>
      </c>
      <c r="B823" s="66" t="str">
        <f t="shared" si="121"/>
        <v/>
      </c>
      <c r="C823" s="67" t="str">
        <f t="shared" si="122"/>
        <v/>
      </c>
      <c r="D823" s="68" t="str">
        <f t="shared" si="123"/>
        <v/>
      </c>
      <c r="E823" s="68" t="str">
        <f t="shared" si="124"/>
        <v/>
      </c>
      <c r="F823" s="68" t="str">
        <f t="shared" si="125"/>
        <v/>
      </c>
      <c r="G823" s="69"/>
      <c r="H823" s="68" t="str">
        <f t="shared" si="126"/>
        <v/>
      </c>
      <c r="I823" s="68" t="str">
        <f t="shared" si="127"/>
        <v/>
      </c>
      <c r="J823" s="70" t="str">
        <f t="shared" si="128"/>
        <v/>
      </c>
      <c r="K823" s="68" t="str">
        <f t="shared" si="129"/>
        <v/>
      </c>
      <c r="L823" s="68" t="str">
        <f>IF(A823="","",SUM($K$31:K823))</f>
        <v/>
      </c>
    </row>
    <row r="824" spans="1:12">
      <c r="A824" s="65" t="str">
        <f t="shared" si="120"/>
        <v/>
      </c>
      <c r="B824" s="66" t="str">
        <f t="shared" si="121"/>
        <v/>
      </c>
      <c r="C824" s="67" t="str">
        <f t="shared" si="122"/>
        <v/>
      </c>
      <c r="D824" s="68" t="str">
        <f t="shared" si="123"/>
        <v/>
      </c>
      <c r="E824" s="68" t="str">
        <f t="shared" si="124"/>
        <v/>
      </c>
      <c r="F824" s="68" t="str">
        <f t="shared" si="125"/>
        <v/>
      </c>
      <c r="G824" s="69"/>
      <c r="H824" s="68" t="str">
        <f t="shared" si="126"/>
        <v/>
      </c>
      <c r="I824" s="68" t="str">
        <f t="shared" si="127"/>
        <v/>
      </c>
      <c r="J824" s="70" t="str">
        <f t="shared" si="128"/>
        <v/>
      </c>
      <c r="K824" s="68" t="str">
        <f t="shared" si="129"/>
        <v/>
      </c>
      <c r="L824" s="68" t="str">
        <f>IF(A824="","",SUM($K$31:K824))</f>
        <v/>
      </c>
    </row>
    <row r="825" spans="1:12">
      <c r="A825" s="65" t="str">
        <f t="shared" si="120"/>
        <v/>
      </c>
      <c r="B825" s="66" t="str">
        <f t="shared" si="121"/>
        <v/>
      </c>
      <c r="C825" s="67" t="str">
        <f t="shared" si="122"/>
        <v/>
      </c>
      <c r="D825" s="68" t="str">
        <f t="shared" si="123"/>
        <v/>
      </c>
      <c r="E825" s="68" t="str">
        <f t="shared" si="124"/>
        <v/>
      </c>
      <c r="F825" s="68" t="str">
        <f t="shared" si="125"/>
        <v/>
      </c>
      <c r="G825" s="69"/>
      <c r="H825" s="68" t="str">
        <f t="shared" si="126"/>
        <v/>
      </c>
      <c r="I825" s="68" t="str">
        <f t="shared" si="127"/>
        <v/>
      </c>
      <c r="J825" s="70" t="str">
        <f t="shared" si="128"/>
        <v/>
      </c>
      <c r="K825" s="68" t="str">
        <f t="shared" si="129"/>
        <v/>
      </c>
      <c r="L825" s="68" t="str">
        <f>IF(A825="","",SUM($K$31:K825))</f>
        <v/>
      </c>
    </row>
    <row r="826" spans="1:12">
      <c r="A826" s="65" t="str">
        <f t="shared" si="120"/>
        <v/>
      </c>
      <c r="B826" s="66" t="str">
        <f t="shared" si="121"/>
        <v/>
      </c>
      <c r="C826" s="67" t="str">
        <f t="shared" si="122"/>
        <v/>
      </c>
      <c r="D826" s="68" t="str">
        <f t="shared" si="123"/>
        <v/>
      </c>
      <c r="E826" s="68" t="str">
        <f t="shared" si="124"/>
        <v/>
      </c>
      <c r="F826" s="68" t="str">
        <f t="shared" si="125"/>
        <v/>
      </c>
      <c r="G826" s="69"/>
      <c r="H826" s="68" t="str">
        <f t="shared" si="126"/>
        <v/>
      </c>
      <c r="I826" s="68" t="str">
        <f t="shared" si="127"/>
        <v/>
      </c>
      <c r="J826" s="70" t="str">
        <f t="shared" si="128"/>
        <v/>
      </c>
      <c r="K826" s="68" t="str">
        <f t="shared" si="129"/>
        <v/>
      </c>
      <c r="L826" s="68" t="str">
        <f>IF(A826="","",SUM($K$31:K826))</f>
        <v/>
      </c>
    </row>
    <row r="827" spans="1:12">
      <c r="A827" s="65" t="str">
        <f t="shared" si="120"/>
        <v/>
      </c>
      <c r="B827" s="66" t="str">
        <f t="shared" si="121"/>
        <v/>
      </c>
      <c r="C827" s="67" t="str">
        <f t="shared" si="122"/>
        <v/>
      </c>
      <c r="D827" s="68" t="str">
        <f t="shared" si="123"/>
        <v/>
      </c>
      <c r="E827" s="68" t="str">
        <f t="shared" si="124"/>
        <v/>
      </c>
      <c r="F827" s="68" t="str">
        <f t="shared" si="125"/>
        <v/>
      </c>
      <c r="G827" s="69"/>
      <c r="H827" s="68" t="str">
        <f t="shared" si="126"/>
        <v/>
      </c>
      <c r="I827" s="68" t="str">
        <f t="shared" si="127"/>
        <v/>
      </c>
      <c r="J827" s="70" t="str">
        <f t="shared" si="128"/>
        <v/>
      </c>
      <c r="K827" s="68" t="str">
        <f t="shared" si="129"/>
        <v/>
      </c>
      <c r="L827" s="68" t="str">
        <f>IF(A827="","",SUM($K$31:K827))</f>
        <v/>
      </c>
    </row>
    <row r="828" spans="1:12">
      <c r="A828" s="65" t="str">
        <f t="shared" si="120"/>
        <v/>
      </c>
      <c r="B828" s="66" t="str">
        <f t="shared" si="121"/>
        <v/>
      </c>
      <c r="C828" s="67" t="str">
        <f t="shared" si="122"/>
        <v/>
      </c>
      <c r="D828" s="68" t="str">
        <f t="shared" si="123"/>
        <v/>
      </c>
      <c r="E828" s="68" t="str">
        <f t="shared" si="124"/>
        <v/>
      </c>
      <c r="F828" s="68" t="str">
        <f t="shared" si="125"/>
        <v/>
      </c>
      <c r="G828" s="69"/>
      <c r="H828" s="68" t="str">
        <f t="shared" si="126"/>
        <v/>
      </c>
      <c r="I828" s="68" t="str">
        <f t="shared" si="127"/>
        <v/>
      </c>
      <c r="J828" s="70" t="str">
        <f t="shared" si="128"/>
        <v/>
      </c>
      <c r="K828" s="68" t="str">
        <f t="shared" si="129"/>
        <v/>
      </c>
      <c r="L828" s="68" t="str">
        <f>IF(A828="","",SUM($K$31:K828))</f>
        <v/>
      </c>
    </row>
    <row r="829" spans="1:12">
      <c r="A829" s="65" t="str">
        <f t="shared" si="120"/>
        <v/>
      </c>
      <c r="B829" s="66" t="str">
        <f t="shared" si="121"/>
        <v/>
      </c>
      <c r="C829" s="67" t="str">
        <f t="shared" si="122"/>
        <v/>
      </c>
      <c r="D829" s="68" t="str">
        <f t="shared" si="123"/>
        <v/>
      </c>
      <c r="E829" s="68" t="str">
        <f t="shared" si="124"/>
        <v/>
      </c>
      <c r="F829" s="68" t="str">
        <f t="shared" si="125"/>
        <v/>
      </c>
      <c r="G829" s="69"/>
      <c r="H829" s="68" t="str">
        <f t="shared" si="126"/>
        <v/>
      </c>
      <c r="I829" s="68" t="str">
        <f t="shared" si="127"/>
        <v/>
      </c>
      <c r="J829" s="70" t="str">
        <f t="shared" si="128"/>
        <v/>
      </c>
      <c r="K829" s="68" t="str">
        <f t="shared" si="129"/>
        <v/>
      </c>
      <c r="L829" s="68" t="str">
        <f>IF(A829="","",SUM($K$31:K829))</f>
        <v/>
      </c>
    </row>
    <row r="830" spans="1:12">
      <c r="A830" s="65" t="str">
        <f t="shared" si="120"/>
        <v/>
      </c>
      <c r="B830" s="66" t="str">
        <f t="shared" si="121"/>
        <v/>
      </c>
      <c r="C830" s="67" t="str">
        <f t="shared" si="122"/>
        <v/>
      </c>
      <c r="D830" s="68" t="str">
        <f t="shared" si="123"/>
        <v/>
      </c>
      <c r="E830" s="68" t="str">
        <f t="shared" si="124"/>
        <v/>
      </c>
      <c r="F830" s="68" t="str">
        <f t="shared" si="125"/>
        <v/>
      </c>
      <c r="G830" s="69"/>
      <c r="H830" s="68" t="str">
        <f t="shared" si="126"/>
        <v/>
      </c>
      <c r="I830" s="68" t="str">
        <f t="shared" si="127"/>
        <v/>
      </c>
      <c r="J830" s="70" t="str">
        <f t="shared" si="128"/>
        <v/>
      </c>
      <c r="K830" s="68" t="str">
        <f t="shared" si="129"/>
        <v/>
      </c>
      <c r="L830" s="68" t="str">
        <f>IF(A830="","",SUM($K$31:K830))</f>
        <v/>
      </c>
    </row>
    <row r="831" spans="1:12">
      <c r="A831" s="65" t="str">
        <f t="shared" si="120"/>
        <v/>
      </c>
      <c r="B831" s="66" t="str">
        <f t="shared" si="121"/>
        <v/>
      </c>
      <c r="C831" s="67" t="str">
        <f t="shared" si="122"/>
        <v/>
      </c>
      <c r="D831" s="68" t="str">
        <f t="shared" si="123"/>
        <v/>
      </c>
      <c r="E831" s="68" t="str">
        <f t="shared" si="124"/>
        <v/>
      </c>
      <c r="F831" s="68" t="str">
        <f t="shared" si="125"/>
        <v/>
      </c>
      <c r="G831" s="69"/>
      <c r="H831" s="68" t="str">
        <f t="shared" si="126"/>
        <v/>
      </c>
      <c r="I831" s="68" t="str">
        <f t="shared" si="127"/>
        <v/>
      </c>
      <c r="J831" s="70" t="str">
        <f t="shared" si="128"/>
        <v/>
      </c>
      <c r="K831" s="68" t="str">
        <f t="shared" si="129"/>
        <v/>
      </c>
      <c r="L831" s="68" t="str">
        <f>IF(A831="","",SUM($K$31:K831))</f>
        <v/>
      </c>
    </row>
    <row r="832" spans="1:12">
      <c r="A832" s="65" t="str">
        <f t="shared" si="120"/>
        <v/>
      </c>
      <c r="B832" s="66" t="str">
        <f t="shared" si="121"/>
        <v/>
      </c>
      <c r="C832" s="67" t="str">
        <f t="shared" si="122"/>
        <v/>
      </c>
      <c r="D832" s="68" t="str">
        <f t="shared" si="123"/>
        <v/>
      </c>
      <c r="E832" s="68" t="str">
        <f t="shared" si="124"/>
        <v/>
      </c>
      <c r="F832" s="68" t="str">
        <f t="shared" si="125"/>
        <v/>
      </c>
      <c r="G832" s="69"/>
      <c r="H832" s="68" t="str">
        <f t="shared" si="126"/>
        <v/>
      </c>
      <c r="I832" s="68" t="str">
        <f t="shared" si="127"/>
        <v/>
      </c>
      <c r="J832" s="70" t="str">
        <f t="shared" si="128"/>
        <v/>
      </c>
      <c r="K832" s="68" t="str">
        <f t="shared" si="129"/>
        <v/>
      </c>
      <c r="L832" s="68" t="str">
        <f>IF(A832="","",SUM($K$31:K832))</f>
        <v/>
      </c>
    </row>
    <row r="833" spans="1:12">
      <c r="A833" s="65" t="str">
        <f t="shared" si="120"/>
        <v/>
      </c>
      <c r="B833" s="66" t="str">
        <f t="shared" si="121"/>
        <v/>
      </c>
      <c r="C833" s="67" t="str">
        <f t="shared" si="122"/>
        <v/>
      </c>
      <c r="D833" s="68" t="str">
        <f t="shared" si="123"/>
        <v/>
      </c>
      <c r="E833" s="68" t="str">
        <f t="shared" si="124"/>
        <v/>
      </c>
      <c r="F833" s="68" t="str">
        <f t="shared" si="125"/>
        <v/>
      </c>
      <c r="G833" s="69"/>
      <c r="H833" s="68" t="str">
        <f t="shared" si="126"/>
        <v/>
      </c>
      <c r="I833" s="68" t="str">
        <f t="shared" si="127"/>
        <v/>
      </c>
      <c r="J833" s="70" t="str">
        <f t="shared" si="128"/>
        <v/>
      </c>
      <c r="K833" s="68" t="str">
        <f t="shared" si="129"/>
        <v/>
      </c>
      <c r="L833" s="68" t="str">
        <f>IF(A833="","",SUM($K$31:K833))</f>
        <v/>
      </c>
    </row>
    <row r="834" spans="1:12">
      <c r="A834" s="65" t="str">
        <f t="shared" si="120"/>
        <v/>
      </c>
      <c r="B834" s="66" t="str">
        <f t="shared" si="121"/>
        <v/>
      </c>
      <c r="C834" s="67" t="str">
        <f t="shared" si="122"/>
        <v/>
      </c>
      <c r="D834" s="68" t="str">
        <f t="shared" si="123"/>
        <v/>
      </c>
      <c r="E834" s="68" t="str">
        <f t="shared" si="124"/>
        <v/>
      </c>
      <c r="F834" s="68" t="str">
        <f t="shared" si="125"/>
        <v/>
      </c>
      <c r="G834" s="69"/>
      <c r="H834" s="68" t="str">
        <f t="shared" si="126"/>
        <v/>
      </c>
      <c r="I834" s="68" t="str">
        <f t="shared" si="127"/>
        <v/>
      </c>
      <c r="J834" s="70" t="str">
        <f t="shared" si="128"/>
        <v/>
      </c>
      <c r="K834" s="68" t="str">
        <f t="shared" si="129"/>
        <v/>
      </c>
      <c r="L834" s="68" t="str">
        <f>IF(A834="","",SUM($K$31:K834))</f>
        <v/>
      </c>
    </row>
    <row r="835" spans="1:12">
      <c r="A835" s="65" t="str">
        <f t="shared" si="120"/>
        <v/>
      </c>
      <c r="B835" s="66" t="str">
        <f t="shared" si="121"/>
        <v/>
      </c>
      <c r="C835" s="67" t="str">
        <f t="shared" si="122"/>
        <v/>
      </c>
      <c r="D835" s="68" t="str">
        <f t="shared" si="123"/>
        <v/>
      </c>
      <c r="E835" s="68" t="str">
        <f t="shared" si="124"/>
        <v/>
      </c>
      <c r="F835" s="68" t="str">
        <f t="shared" si="125"/>
        <v/>
      </c>
      <c r="G835" s="69"/>
      <c r="H835" s="68" t="str">
        <f t="shared" si="126"/>
        <v/>
      </c>
      <c r="I835" s="68" t="str">
        <f t="shared" si="127"/>
        <v/>
      </c>
      <c r="J835" s="70" t="str">
        <f t="shared" si="128"/>
        <v/>
      </c>
      <c r="K835" s="68" t="str">
        <f t="shared" si="129"/>
        <v/>
      </c>
      <c r="L835" s="68" t="str">
        <f>IF(A835="","",SUM($K$31:K835))</f>
        <v/>
      </c>
    </row>
    <row r="836" spans="1:12">
      <c r="A836" s="65" t="str">
        <f t="shared" si="120"/>
        <v/>
      </c>
      <c r="B836" s="66" t="str">
        <f t="shared" si="121"/>
        <v/>
      </c>
      <c r="C836" s="67" t="str">
        <f t="shared" si="122"/>
        <v/>
      </c>
      <c r="D836" s="68" t="str">
        <f t="shared" si="123"/>
        <v/>
      </c>
      <c r="E836" s="68" t="str">
        <f t="shared" si="124"/>
        <v/>
      </c>
      <c r="F836" s="68" t="str">
        <f t="shared" si="125"/>
        <v/>
      </c>
      <c r="G836" s="69"/>
      <c r="H836" s="68" t="str">
        <f t="shared" si="126"/>
        <v/>
      </c>
      <c r="I836" s="68" t="str">
        <f t="shared" si="127"/>
        <v/>
      </c>
      <c r="J836" s="70" t="str">
        <f t="shared" si="128"/>
        <v/>
      </c>
      <c r="K836" s="68" t="str">
        <f t="shared" si="129"/>
        <v/>
      </c>
      <c r="L836" s="68" t="str">
        <f>IF(A836="","",SUM($K$31:K836))</f>
        <v/>
      </c>
    </row>
    <row r="837" spans="1:12">
      <c r="A837" s="65" t="str">
        <f t="shared" si="120"/>
        <v/>
      </c>
      <c r="B837" s="66" t="str">
        <f t="shared" si="121"/>
        <v/>
      </c>
      <c r="C837" s="67" t="str">
        <f t="shared" si="122"/>
        <v/>
      </c>
      <c r="D837" s="68" t="str">
        <f t="shared" si="123"/>
        <v/>
      </c>
      <c r="E837" s="68" t="str">
        <f t="shared" si="124"/>
        <v/>
      </c>
      <c r="F837" s="68" t="str">
        <f t="shared" si="125"/>
        <v/>
      </c>
      <c r="G837" s="69"/>
      <c r="H837" s="68" t="str">
        <f t="shared" si="126"/>
        <v/>
      </c>
      <c r="I837" s="68" t="str">
        <f t="shared" si="127"/>
        <v/>
      </c>
      <c r="J837" s="70" t="str">
        <f t="shared" si="128"/>
        <v/>
      </c>
      <c r="K837" s="68" t="str">
        <f t="shared" si="129"/>
        <v/>
      </c>
      <c r="L837" s="68" t="str">
        <f>IF(A837="","",SUM($K$31:K837))</f>
        <v/>
      </c>
    </row>
    <row r="838" spans="1:12">
      <c r="A838" s="65" t="str">
        <f t="shared" si="120"/>
        <v/>
      </c>
      <c r="B838" s="66" t="str">
        <f t="shared" si="121"/>
        <v/>
      </c>
      <c r="C838" s="67" t="str">
        <f t="shared" si="122"/>
        <v/>
      </c>
      <c r="D838" s="68" t="str">
        <f t="shared" si="123"/>
        <v/>
      </c>
      <c r="E838" s="68" t="str">
        <f t="shared" si="124"/>
        <v/>
      </c>
      <c r="F838" s="68" t="str">
        <f t="shared" si="125"/>
        <v/>
      </c>
      <c r="G838" s="69"/>
      <c r="H838" s="68" t="str">
        <f t="shared" si="126"/>
        <v/>
      </c>
      <c r="I838" s="68" t="str">
        <f t="shared" si="127"/>
        <v/>
      </c>
      <c r="J838" s="70" t="str">
        <f t="shared" si="128"/>
        <v/>
      </c>
      <c r="K838" s="68" t="str">
        <f t="shared" si="129"/>
        <v/>
      </c>
      <c r="L838" s="68" t="str">
        <f>IF(A838="","",SUM($K$31:K838))</f>
        <v/>
      </c>
    </row>
    <row r="839" spans="1:12">
      <c r="A839" s="65" t="str">
        <f t="shared" si="120"/>
        <v/>
      </c>
      <c r="B839" s="66" t="str">
        <f t="shared" si="121"/>
        <v/>
      </c>
      <c r="C839" s="67" t="str">
        <f t="shared" si="122"/>
        <v/>
      </c>
      <c r="D839" s="68" t="str">
        <f t="shared" si="123"/>
        <v/>
      </c>
      <c r="E839" s="68" t="str">
        <f t="shared" si="124"/>
        <v/>
      </c>
      <c r="F839" s="68" t="str">
        <f t="shared" si="125"/>
        <v/>
      </c>
      <c r="G839" s="69"/>
      <c r="H839" s="68" t="str">
        <f t="shared" si="126"/>
        <v/>
      </c>
      <c r="I839" s="68" t="str">
        <f t="shared" si="127"/>
        <v/>
      </c>
      <c r="J839" s="70" t="str">
        <f t="shared" si="128"/>
        <v/>
      </c>
      <c r="K839" s="68" t="str">
        <f t="shared" si="129"/>
        <v/>
      </c>
      <c r="L839" s="68" t="str">
        <f>IF(A839="","",SUM($K$31:K839))</f>
        <v/>
      </c>
    </row>
    <row r="840" spans="1:12">
      <c r="A840" s="65" t="str">
        <f t="shared" si="120"/>
        <v/>
      </c>
      <c r="B840" s="66" t="str">
        <f t="shared" si="121"/>
        <v/>
      </c>
      <c r="C840" s="67" t="str">
        <f t="shared" si="122"/>
        <v/>
      </c>
      <c r="D840" s="68" t="str">
        <f t="shared" si="123"/>
        <v/>
      </c>
      <c r="E840" s="68" t="str">
        <f t="shared" si="124"/>
        <v/>
      </c>
      <c r="F840" s="68" t="str">
        <f t="shared" si="125"/>
        <v/>
      </c>
      <c r="G840" s="69"/>
      <c r="H840" s="68" t="str">
        <f t="shared" si="126"/>
        <v/>
      </c>
      <c r="I840" s="68" t="str">
        <f t="shared" si="127"/>
        <v/>
      </c>
      <c r="J840" s="70" t="str">
        <f t="shared" si="128"/>
        <v/>
      </c>
      <c r="K840" s="68" t="str">
        <f t="shared" si="129"/>
        <v/>
      </c>
      <c r="L840" s="68" t="str">
        <f>IF(A840="","",SUM($K$31:K840))</f>
        <v/>
      </c>
    </row>
    <row r="841" spans="1:12">
      <c r="A841" s="65" t="str">
        <f t="shared" si="120"/>
        <v/>
      </c>
      <c r="B841" s="66" t="str">
        <f t="shared" si="121"/>
        <v/>
      </c>
      <c r="C841" s="67" t="str">
        <f t="shared" si="122"/>
        <v/>
      </c>
      <c r="D841" s="68" t="str">
        <f t="shared" si="123"/>
        <v/>
      </c>
      <c r="E841" s="68" t="str">
        <f t="shared" si="124"/>
        <v/>
      </c>
      <c r="F841" s="68" t="str">
        <f t="shared" si="125"/>
        <v/>
      </c>
      <c r="G841" s="69"/>
      <c r="H841" s="68" t="str">
        <f t="shared" si="126"/>
        <v/>
      </c>
      <c r="I841" s="68" t="str">
        <f t="shared" si="127"/>
        <v/>
      </c>
      <c r="J841" s="70" t="str">
        <f t="shared" si="128"/>
        <v/>
      </c>
      <c r="K841" s="68" t="str">
        <f t="shared" si="129"/>
        <v/>
      </c>
      <c r="L841" s="68" t="str">
        <f>IF(A841="","",SUM($K$31:K841))</f>
        <v/>
      </c>
    </row>
    <row r="842" spans="1:12">
      <c r="A842" s="65" t="str">
        <f t="shared" si="120"/>
        <v/>
      </c>
      <c r="B842" s="66" t="str">
        <f t="shared" si="121"/>
        <v/>
      </c>
      <c r="C842" s="67" t="str">
        <f t="shared" si="122"/>
        <v/>
      </c>
      <c r="D842" s="68" t="str">
        <f t="shared" si="123"/>
        <v/>
      </c>
      <c r="E842" s="68" t="str">
        <f t="shared" si="124"/>
        <v/>
      </c>
      <c r="F842" s="68" t="str">
        <f t="shared" si="125"/>
        <v/>
      </c>
      <c r="G842" s="69"/>
      <c r="H842" s="68" t="str">
        <f t="shared" si="126"/>
        <v/>
      </c>
      <c r="I842" s="68" t="str">
        <f t="shared" si="127"/>
        <v/>
      </c>
      <c r="J842" s="70" t="str">
        <f t="shared" si="128"/>
        <v/>
      </c>
      <c r="K842" s="68" t="str">
        <f t="shared" si="129"/>
        <v/>
      </c>
      <c r="L842" s="68" t="str">
        <f>IF(A842="","",SUM($K$31:K842))</f>
        <v/>
      </c>
    </row>
    <row r="843" spans="1:12">
      <c r="A843" s="65" t="str">
        <f t="shared" si="120"/>
        <v/>
      </c>
      <c r="B843" s="66" t="str">
        <f t="shared" si="121"/>
        <v/>
      </c>
      <c r="C843" s="67" t="str">
        <f t="shared" si="122"/>
        <v/>
      </c>
      <c r="D843" s="68" t="str">
        <f t="shared" si="123"/>
        <v/>
      </c>
      <c r="E843" s="68" t="str">
        <f t="shared" si="124"/>
        <v/>
      </c>
      <c r="F843" s="68" t="str">
        <f t="shared" si="125"/>
        <v/>
      </c>
      <c r="G843" s="69"/>
      <c r="H843" s="68" t="str">
        <f t="shared" si="126"/>
        <v/>
      </c>
      <c r="I843" s="68" t="str">
        <f t="shared" si="127"/>
        <v/>
      </c>
      <c r="J843" s="70" t="str">
        <f t="shared" si="128"/>
        <v/>
      </c>
      <c r="K843" s="68" t="str">
        <f t="shared" si="129"/>
        <v/>
      </c>
      <c r="L843" s="68" t="str">
        <f>IF(A843="","",SUM($K$31:K843))</f>
        <v/>
      </c>
    </row>
    <row r="844" spans="1:12">
      <c r="A844" s="65" t="str">
        <f t="shared" si="120"/>
        <v/>
      </c>
      <c r="B844" s="66" t="str">
        <f t="shared" si="121"/>
        <v/>
      </c>
      <c r="C844" s="67" t="str">
        <f t="shared" si="122"/>
        <v/>
      </c>
      <c r="D844" s="68" t="str">
        <f t="shared" si="123"/>
        <v/>
      </c>
      <c r="E844" s="68" t="str">
        <f t="shared" si="124"/>
        <v/>
      </c>
      <c r="F844" s="68" t="str">
        <f t="shared" si="125"/>
        <v/>
      </c>
      <c r="G844" s="69"/>
      <c r="H844" s="68" t="str">
        <f t="shared" si="126"/>
        <v/>
      </c>
      <c r="I844" s="68" t="str">
        <f t="shared" si="127"/>
        <v/>
      </c>
      <c r="J844" s="70" t="str">
        <f t="shared" si="128"/>
        <v/>
      </c>
      <c r="K844" s="68" t="str">
        <f t="shared" si="129"/>
        <v/>
      </c>
      <c r="L844" s="68" t="str">
        <f>IF(A844="","",SUM($K$31:K844))</f>
        <v/>
      </c>
    </row>
    <row r="845" spans="1:12">
      <c r="A845" s="65" t="str">
        <f t="shared" si="120"/>
        <v/>
      </c>
      <c r="B845" s="66" t="str">
        <f t="shared" si="121"/>
        <v/>
      </c>
      <c r="C845" s="67" t="str">
        <f t="shared" si="122"/>
        <v/>
      </c>
      <c r="D845" s="68" t="str">
        <f t="shared" si="123"/>
        <v/>
      </c>
      <c r="E845" s="68" t="str">
        <f t="shared" si="124"/>
        <v/>
      </c>
      <c r="F845" s="68" t="str">
        <f t="shared" si="125"/>
        <v/>
      </c>
      <c r="G845" s="69"/>
      <c r="H845" s="68" t="str">
        <f t="shared" si="126"/>
        <v/>
      </c>
      <c r="I845" s="68" t="str">
        <f t="shared" si="127"/>
        <v/>
      </c>
      <c r="J845" s="70" t="str">
        <f t="shared" si="128"/>
        <v/>
      </c>
      <c r="K845" s="68" t="str">
        <f t="shared" si="129"/>
        <v/>
      </c>
      <c r="L845" s="68" t="str">
        <f>IF(A845="","",SUM($K$31:K845))</f>
        <v/>
      </c>
    </row>
    <row r="846" spans="1:12">
      <c r="A846" s="65" t="str">
        <f t="shared" si="120"/>
        <v/>
      </c>
      <c r="B846" s="66" t="str">
        <f t="shared" si="121"/>
        <v/>
      </c>
      <c r="C846" s="67" t="str">
        <f t="shared" si="122"/>
        <v/>
      </c>
      <c r="D846" s="68" t="str">
        <f t="shared" si="123"/>
        <v/>
      </c>
      <c r="E846" s="68" t="str">
        <f t="shared" si="124"/>
        <v/>
      </c>
      <c r="F846" s="68" t="str">
        <f t="shared" si="125"/>
        <v/>
      </c>
      <c r="G846" s="69"/>
      <c r="H846" s="68" t="str">
        <f t="shared" si="126"/>
        <v/>
      </c>
      <c r="I846" s="68" t="str">
        <f t="shared" si="127"/>
        <v/>
      </c>
      <c r="J846" s="70" t="str">
        <f t="shared" si="128"/>
        <v/>
      </c>
      <c r="K846" s="68" t="str">
        <f t="shared" si="129"/>
        <v/>
      </c>
      <c r="L846" s="68" t="str">
        <f>IF(A846="","",SUM($K$31:K846))</f>
        <v/>
      </c>
    </row>
    <row r="847" spans="1:12">
      <c r="A847" s="65" t="str">
        <f t="shared" si="120"/>
        <v/>
      </c>
      <c r="B847" s="66" t="str">
        <f t="shared" si="121"/>
        <v/>
      </c>
      <c r="C847" s="67" t="str">
        <f t="shared" si="122"/>
        <v/>
      </c>
      <c r="D847" s="68" t="str">
        <f t="shared" si="123"/>
        <v/>
      </c>
      <c r="E847" s="68" t="str">
        <f t="shared" si="124"/>
        <v/>
      </c>
      <c r="F847" s="68" t="str">
        <f t="shared" si="125"/>
        <v/>
      </c>
      <c r="G847" s="69"/>
      <c r="H847" s="68" t="str">
        <f t="shared" si="126"/>
        <v/>
      </c>
      <c r="I847" s="68" t="str">
        <f t="shared" si="127"/>
        <v/>
      </c>
      <c r="J847" s="70" t="str">
        <f t="shared" si="128"/>
        <v/>
      </c>
      <c r="K847" s="68" t="str">
        <f t="shared" si="129"/>
        <v/>
      </c>
      <c r="L847" s="68" t="str">
        <f>IF(A847="","",SUM($K$31:K847))</f>
        <v/>
      </c>
    </row>
    <row r="848" spans="1:12">
      <c r="A848" s="65" t="str">
        <f t="shared" si="120"/>
        <v/>
      </c>
      <c r="B848" s="66" t="str">
        <f t="shared" si="121"/>
        <v/>
      </c>
      <c r="C848" s="67" t="str">
        <f t="shared" si="122"/>
        <v/>
      </c>
      <c r="D848" s="68" t="str">
        <f t="shared" si="123"/>
        <v/>
      </c>
      <c r="E848" s="68" t="str">
        <f t="shared" si="124"/>
        <v/>
      </c>
      <c r="F848" s="68" t="str">
        <f t="shared" si="125"/>
        <v/>
      </c>
      <c r="G848" s="69"/>
      <c r="H848" s="68" t="str">
        <f t="shared" si="126"/>
        <v/>
      </c>
      <c r="I848" s="68" t="str">
        <f t="shared" si="127"/>
        <v/>
      </c>
      <c r="J848" s="70" t="str">
        <f t="shared" si="128"/>
        <v/>
      </c>
      <c r="K848" s="68" t="str">
        <f t="shared" si="129"/>
        <v/>
      </c>
      <c r="L848" s="68" t="str">
        <f>IF(A848="","",SUM($K$31:K848))</f>
        <v/>
      </c>
    </row>
    <row r="849" spans="1:12">
      <c r="A849" s="65" t="str">
        <f t="shared" si="120"/>
        <v/>
      </c>
      <c r="B849" s="66" t="str">
        <f t="shared" si="121"/>
        <v/>
      </c>
      <c r="C849" s="67" t="str">
        <f t="shared" si="122"/>
        <v/>
      </c>
      <c r="D849" s="68" t="str">
        <f t="shared" si="123"/>
        <v/>
      </c>
      <c r="E849" s="68" t="str">
        <f t="shared" si="124"/>
        <v/>
      </c>
      <c r="F849" s="68" t="str">
        <f t="shared" si="125"/>
        <v/>
      </c>
      <c r="G849" s="69"/>
      <c r="H849" s="68" t="str">
        <f t="shared" si="126"/>
        <v/>
      </c>
      <c r="I849" s="68" t="str">
        <f t="shared" si="127"/>
        <v/>
      </c>
      <c r="J849" s="70" t="str">
        <f t="shared" si="128"/>
        <v/>
      </c>
      <c r="K849" s="68" t="str">
        <f t="shared" si="129"/>
        <v/>
      </c>
      <c r="L849" s="68" t="str">
        <f>IF(A849="","",SUM($K$31:K849))</f>
        <v/>
      </c>
    </row>
    <row r="850" spans="1:12">
      <c r="A850" s="65" t="str">
        <f t="shared" si="120"/>
        <v/>
      </c>
      <c r="B850" s="66" t="str">
        <f t="shared" si="121"/>
        <v/>
      </c>
      <c r="C850" s="67" t="str">
        <f t="shared" si="122"/>
        <v/>
      </c>
      <c r="D850" s="68" t="str">
        <f t="shared" si="123"/>
        <v/>
      </c>
      <c r="E850" s="68" t="str">
        <f t="shared" si="124"/>
        <v/>
      </c>
      <c r="F850" s="68" t="str">
        <f t="shared" si="125"/>
        <v/>
      </c>
      <c r="G850" s="69"/>
      <c r="H850" s="68" t="str">
        <f t="shared" si="126"/>
        <v/>
      </c>
      <c r="I850" s="68" t="str">
        <f t="shared" si="127"/>
        <v/>
      </c>
      <c r="J850" s="70" t="str">
        <f t="shared" si="128"/>
        <v/>
      </c>
      <c r="K850" s="68" t="str">
        <f t="shared" si="129"/>
        <v/>
      </c>
      <c r="L850" s="68" t="str">
        <f>IF(A850="","",SUM($K$31:K850))</f>
        <v/>
      </c>
    </row>
    <row r="851" spans="1:12">
      <c r="A851" s="65" t="str">
        <f t="shared" si="120"/>
        <v/>
      </c>
      <c r="B851" s="66" t="str">
        <f t="shared" si="121"/>
        <v/>
      </c>
      <c r="C851" s="67" t="str">
        <f t="shared" si="122"/>
        <v/>
      </c>
      <c r="D851" s="68" t="str">
        <f t="shared" si="123"/>
        <v/>
      </c>
      <c r="E851" s="68" t="str">
        <f t="shared" si="124"/>
        <v/>
      </c>
      <c r="F851" s="68" t="str">
        <f t="shared" si="125"/>
        <v/>
      </c>
      <c r="G851" s="69"/>
      <c r="H851" s="68" t="str">
        <f t="shared" si="126"/>
        <v/>
      </c>
      <c r="I851" s="68" t="str">
        <f t="shared" si="127"/>
        <v/>
      </c>
      <c r="J851" s="70" t="str">
        <f t="shared" si="128"/>
        <v/>
      </c>
      <c r="K851" s="68" t="str">
        <f t="shared" si="129"/>
        <v/>
      </c>
      <c r="L851" s="68" t="str">
        <f>IF(A851="","",SUM($K$31:K851))</f>
        <v/>
      </c>
    </row>
    <row r="852" spans="1:12">
      <c r="A852" s="65" t="str">
        <f t="shared" si="120"/>
        <v/>
      </c>
      <c r="B852" s="66" t="str">
        <f t="shared" si="121"/>
        <v/>
      </c>
      <c r="C852" s="67" t="str">
        <f t="shared" si="122"/>
        <v/>
      </c>
      <c r="D852" s="68" t="str">
        <f t="shared" si="123"/>
        <v/>
      </c>
      <c r="E852" s="68" t="str">
        <f t="shared" si="124"/>
        <v/>
      </c>
      <c r="F852" s="68" t="str">
        <f t="shared" si="125"/>
        <v/>
      </c>
      <c r="G852" s="69"/>
      <c r="H852" s="68" t="str">
        <f t="shared" si="126"/>
        <v/>
      </c>
      <c r="I852" s="68" t="str">
        <f t="shared" si="127"/>
        <v/>
      </c>
      <c r="J852" s="70" t="str">
        <f t="shared" si="128"/>
        <v/>
      </c>
      <c r="K852" s="68" t="str">
        <f t="shared" si="129"/>
        <v/>
      </c>
      <c r="L852" s="68" t="str">
        <f>IF(A852="","",SUM($K$31:K852))</f>
        <v/>
      </c>
    </row>
    <row r="853" spans="1:12">
      <c r="A853" s="65" t="str">
        <f t="shared" si="120"/>
        <v/>
      </c>
      <c r="B853" s="66" t="str">
        <f t="shared" si="121"/>
        <v/>
      </c>
      <c r="C853" s="67" t="str">
        <f t="shared" si="122"/>
        <v/>
      </c>
      <c r="D853" s="68" t="str">
        <f t="shared" si="123"/>
        <v/>
      </c>
      <c r="E853" s="68" t="str">
        <f t="shared" si="124"/>
        <v/>
      </c>
      <c r="F853" s="68" t="str">
        <f t="shared" si="125"/>
        <v/>
      </c>
      <c r="G853" s="69"/>
      <c r="H853" s="68" t="str">
        <f t="shared" si="126"/>
        <v/>
      </c>
      <c r="I853" s="68" t="str">
        <f t="shared" si="127"/>
        <v/>
      </c>
      <c r="J853" s="70" t="str">
        <f t="shared" si="128"/>
        <v/>
      </c>
      <c r="K853" s="68" t="str">
        <f t="shared" si="129"/>
        <v/>
      </c>
      <c r="L853" s="68" t="str">
        <f>IF(A853="","",SUM($K$31:K853))</f>
        <v/>
      </c>
    </row>
    <row r="854" spans="1:12">
      <c r="A854" s="65" t="str">
        <f t="shared" si="120"/>
        <v/>
      </c>
      <c r="B854" s="66" t="str">
        <f t="shared" si="121"/>
        <v/>
      </c>
      <c r="C854" s="67" t="str">
        <f t="shared" si="122"/>
        <v/>
      </c>
      <c r="D854" s="68" t="str">
        <f t="shared" si="123"/>
        <v/>
      </c>
      <c r="E854" s="68" t="str">
        <f t="shared" si="124"/>
        <v/>
      </c>
      <c r="F854" s="68" t="str">
        <f t="shared" si="125"/>
        <v/>
      </c>
      <c r="G854" s="69"/>
      <c r="H854" s="68" t="str">
        <f t="shared" si="126"/>
        <v/>
      </c>
      <c r="I854" s="68" t="str">
        <f t="shared" si="127"/>
        <v/>
      </c>
      <c r="J854" s="70" t="str">
        <f t="shared" si="128"/>
        <v/>
      </c>
      <c r="K854" s="68" t="str">
        <f t="shared" si="129"/>
        <v/>
      </c>
      <c r="L854" s="68" t="str">
        <f>IF(A854="","",SUM($K$31:K854))</f>
        <v/>
      </c>
    </row>
    <row r="855" spans="1:12">
      <c r="A855" s="65" t="str">
        <f t="shared" si="120"/>
        <v/>
      </c>
      <c r="B855" s="66" t="str">
        <f t="shared" si="121"/>
        <v/>
      </c>
      <c r="C855" s="67" t="str">
        <f t="shared" si="122"/>
        <v/>
      </c>
      <c r="D855" s="68" t="str">
        <f t="shared" si="123"/>
        <v/>
      </c>
      <c r="E855" s="68" t="str">
        <f t="shared" si="124"/>
        <v/>
      </c>
      <c r="F855" s="68" t="str">
        <f t="shared" si="125"/>
        <v/>
      </c>
      <c r="G855" s="69"/>
      <c r="H855" s="68" t="str">
        <f t="shared" si="126"/>
        <v/>
      </c>
      <c r="I855" s="68" t="str">
        <f t="shared" si="127"/>
        <v/>
      </c>
      <c r="J855" s="70" t="str">
        <f t="shared" si="128"/>
        <v/>
      </c>
      <c r="K855" s="68" t="str">
        <f t="shared" si="129"/>
        <v/>
      </c>
      <c r="L855" s="68" t="str">
        <f>IF(A855="","",SUM($K$31:K855))</f>
        <v/>
      </c>
    </row>
    <row r="856" spans="1:12">
      <c r="A856" s="65" t="str">
        <f t="shared" si="120"/>
        <v/>
      </c>
      <c r="B856" s="66" t="str">
        <f t="shared" si="121"/>
        <v/>
      </c>
      <c r="C856" s="67" t="str">
        <f t="shared" si="122"/>
        <v/>
      </c>
      <c r="D856" s="68" t="str">
        <f t="shared" si="123"/>
        <v/>
      </c>
      <c r="E856" s="68" t="str">
        <f t="shared" si="124"/>
        <v/>
      </c>
      <c r="F856" s="68" t="str">
        <f t="shared" si="125"/>
        <v/>
      </c>
      <c r="G856" s="69"/>
      <c r="H856" s="68" t="str">
        <f t="shared" si="126"/>
        <v/>
      </c>
      <c r="I856" s="68" t="str">
        <f t="shared" si="127"/>
        <v/>
      </c>
      <c r="J856" s="70" t="str">
        <f t="shared" si="128"/>
        <v/>
      </c>
      <c r="K856" s="68" t="str">
        <f t="shared" si="129"/>
        <v/>
      </c>
      <c r="L856" s="68" t="str">
        <f>IF(A856="","",SUM($K$31:K856))</f>
        <v/>
      </c>
    </row>
    <row r="857" spans="1:12">
      <c r="A857" s="65" t="str">
        <f t="shared" si="120"/>
        <v/>
      </c>
      <c r="B857" s="66" t="str">
        <f t="shared" si="121"/>
        <v/>
      </c>
      <c r="C857" s="67" t="str">
        <f t="shared" si="122"/>
        <v/>
      </c>
      <c r="D857" s="68" t="str">
        <f t="shared" si="123"/>
        <v/>
      </c>
      <c r="E857" s="68" t="str">
        <f t="shared" si="124"/>
        <v/>
      </c>
      <c r="F857" s="68" t="str">
        <f t="shared" si="125"/>
        <v/>
      </c>
      <c r="G857" s="69"/>
      <c r="H857" s="68" t="str">
        <f t="shared" si="126"/>
        <v/>
      </c>
      <c r="I857" s="68" t="str">
        <f t="shared" si="127"/>
        <v/>
      </c>
      <c r="J857" s="70" t="str">
        <f t="shared" si="128"/>
        <v/>
      </c>
      <c r="K857" s="68" t="str">
        <f t="shared" si="129"/>
        <v/>
      </c>
      <c r="L857" s="68" t="str">
        <f>IF(A857="","",SUM($K$31:K857))</f>
        <v/>
      </c>
    </row>
    <row r="858" spans="1:12">
      <c r="A858" s="65" t="str">
        <f t="shared" si="120"/>
        <v/>
      </c>
      <c r="B858" s="66" t="str">
        <f t="shared" si="121"/>
        <v/>
      </c>
      <c r="C858" s="67" t="str">
        <f t="shared" si="122"/>
        <v/>
      </c>
      <c r="D858" s="68" t="str">
        <f t="shared" si="123"/>
        <v/>
      </c>
      <c r="E858" s="68" t="str">
        <f t="shared" si="124"/>
        <v/>
      </c>
      <c r="F858" s="68" t="str">
        <f t="shared" si="125"/>
        <v/>
      </c>
      <c r="G858" s="69"/>
      <c r="H858" s="68" t="str">
        <f t="shared" si="126"/>
        <v/>
      </c>
      <c r="I858" s="68" t="str">
        <f t="shared" si="127"/>
        <v/>
      </c>
      <c r="J858" s="70" t="str">
        <f t="shared" si="128"/>
        <v/>
      </c>
      <c r="K858" s="68" t="str">
        <f t="shared" si="129"/>
        <v/>
      </c>
      <c r="L858" s="68" t="str">
        <f>IF(A858="","",SUM($K$31:K858))</f>
        <v/>
      </c>
    </row>
    <row r="859" spans="1:12">
      <c r="A859" s="65" t="str">
        <f t="shared" si="120"/>
        <v/>
      </c>
      <c r="B859" s="66" t="str">
        <f t="shared" si="121"/>
        <v/>
      </c>
      <c r="C859" s="67" t="str">
        <f t="shared" si="122"/>
        <v/>
      </c>
      <c r="D859" s="68" t="str">
        <f t="shared" si="123"/>
        <v/>
      </c>
      <c r="E859" s="68" t="str">
        <f t="shared" si="124"/>
        <v/>
      </c>
      <c r="F859" s="68" t="str">
        <f t="shared" si="125"/>
        <v/>
      </c>
      <c r="G859" s="69"/>
      <c r="H859" s="68" t="str">
        <f t="shared" si="126"/>
        <v/>
      </c>
      <c r="I859" s="68" t="str">
        <f t="shared" si="127"/>
        <v/>
      </c>
      <c r="J859" s="70" t="str">
        <f t="shared" si="128"/>
        <v/>
      </c>
      <c r="K859" s="68" t="str">
        <f t="shared" si="129"/>
        <v/>
      </c>
      <c r="L859" s="68" t="str">
        <f>IF(A859="","",SUM($K$31:K859))</f>
        <v/>
      </c>
    </row>
    <row r="860" spans="1:12">
      <c r="A860" s="65" t="str">
        <f t="shared" si="120"/>
        <v/>
      </c>
      <c r="B860" s="66" t="str">
        <f t="shared" si="121"/>
        <v/>
      </c>
      <c r="C860" s="67" t="str">
        <f t="shared" si="122"/>
        <v/>
      </c>
      <c r="D860" s="68" t="str">
        <f t="shared" si="123"/>
        <v/>
      </c>
      <c r="E860" s="68" t="str">
        <f t="shared" si="124"/>
        <v/>
      </c>
      <c r="F860" s="68" t="str">
        <f t="shared" si="125"/>
        <v/>
      </c>
      <c r="G860" s="69"/>
      <c r="H860" s="68" t="str">
        <f t="shared" si="126"/>
        <v/>
      </c>
      <c r="I860" s="68" t="str">
        <f t="shared" si="127"/>
        <v/>
      </c>
      <c r="J860" s="70" t="str">
        <f t="shared" si="128"/>
        <v/>
      </c>
      <c r="K860" s="68" t="str">
        <f t="shared" si="129"/>
        <v/>
      </c>
      <c r="L860" s="68" t="str">
        <f>IF(A860="","",SUM($K$31:K860))</f>
        <v/>
      </c>
    </row>
    <row r="861" spans="1:12">
      <c r="A861" s="65" t="str">
        <f t="shared" si="120"/>
        <v/>
      </c>
      <c r="B861" s="66" t="str">
        <f t="shared" si="121"/>
        <v/>
      </c>
      <c r="C861" s="67" t="str">
        <f t="shared" si="122"/>
        <v/>
      </c>
      <c r="D861" s="68" t="str">
        <f t="shared" si="123"/>
        <v/>
      </c>
      <c r="E861" s="68" t="str">
        <f t="shared" si="124"/>
        <v/>
      </c>
      <c r="F861" s="68" t="str">
        <f t="shared" si="125"/>
        <v/>
      </c>
      <c r="G861" s="69"/>
      <c r="H861" s="68" t="str">
        <f t="shared" si="126"/>
        <v/>
      </c>
      <c r="I861" s="68" t="str">
        <f t="shared" si="127"/>
        <v/>
      </c>
      <c r="J861" s="70" t="str">
        <f t="shared" si="128"/>
        <v/>
      </c>
      <c r="K861" s="68" t="str">
        <f t="shared" si="129"/>
        <v/>
      </c>
      <c r="L861" s="68" t="str">
        <f>IF(A861="","",SUM($K$31:K861))</f>
        <v/>
      </c>
    </row>
    <row r="862" spans="1:12">
      <c r="A862" s="65" t="str">
        <f t="shared" si="120"/>
        <v/>
      </c>
      <c r="B862" s="66" t="str">
        <f t="shared" si="121"/>
        <v/>
      </c>
      <c r="C862" s="67" t="str">
        <f t="shared" si="122"/>
        <v/>
      </c>
      <c r="D862" s="68" t="str">
        <f t="shared" si="123"/>
        <v/>
      </c>
      <c r="E862" s="68" t="str">
        <f t="shared" si="124"/>
        <v/>
      </c>
      <c r="F862" s="68" t="str">
        <f t="shared" si="125"/>
        <v/>
      </c>
      <c r="G862" s="69"/>
      <c r="H862" s="68" t="str">
        <f t="shared" si="126"/>
        <v/>
      </c>
      <c r="I862" s="68" t="str">
        <f t="shared" si="127"/>
        <v/>
      </c>
      <c r="J862" s="70" t="str">
        <f t="shared" si="128"/>
        <v/>
      </c>
      <c r="K862" s="68" t="str">
        <f t="shared" si="129"/>
        <v/>
      </c>
      <c r="L862" s="68" t="str">
        <f>IF(A862="","",SUM($K$31:K862))</f>
        <v/>
      </c>
    </row>
    <row r="863" spans="1:12">
      <c r="A863" s="65" t="str">
        <f t="shared" ref="A863:A926" si="130">IF(I862="","",IF(OR(A862&gt;=nper,ROUND(I862,2)&lt;=0),"",A862+1))</f>
        <v/>
      </c>
      <c r="B863" s="66" t="str">
        <f t="shared" ref="B863:B926" si="131">IF(A863="","",IF(OR(periods_per_year=26,periods_per_year=52),IF(periods_per_year=26,IF(A863=1,fpdate,B862+14),IF(periods_per_year=52,IF(A863=1,fpdate,B862+7),"n/a")),IF(periods_per_year=24,DATE(YEAR(fpdate),MONTH(fpdate)+(A863-1)/2+IF(AND(DAY(fpdate)&gt;=15,MOD(A863,2)=0),1,0),IF(MOD(A863,2)=0,IF(DAY(fpdate)&gt;=15,DAY(fpdate)-14,DAY(fpdate)+14),DAY(fpdate))),IF(DAY(DATE(YEAR(fpdate),MONTH(fpdate)+A863-1,DAY(fpdate)))&lt;&gt;DAY(fpdate),DATE(YEAR(fpdate),MONTH(fpdate)+A863,0),DATE(YEAR(fpdate),MONTH(fpdate)+A863-1,DAY(fpdate))))))</f>
        <v/>
      </c>
      <c r="C863" s="67" t="str">
        <f t="shared" ref="C863:C926" si="132">IF(A863="","",IF(variable,IF(A863&lt;$L$6*periods_per_year,start_rate,IF($L$10&gt;=0,MIN($L$7,start_rate+$L$10*ROUNDUP((A863-$L$6*periods_per_year)/$L$9,0)),MAX($L$8,start_rate+$L$10*ROUNDUP((A863-$L$6*periods_per_year)/$L$9,0)))),start_rate))</f>
        <v/>
      </c>
      <c r="D863" s="68" t="str">
        <f t="shared" ref="D863:D926" si="133">IF(A863="","",ROUND((((1+C863/CP)^(CP/periods_per_year))-1)*I862,2))</f>
        <v/>
      </c>
      <c r="E863" s="68" t="str">
        <f t="shared" ref="E863:E926" si="134">IF(A863="","",IF(A863=nper,I862+D863,MIN(I862+D863,IF(C863=C862,E862,IF($D$10="Acc Bi-Weekly",ROUND((-PMT(((1+C863/CP)^(CP/12))-1,(nper-A863+1)*12/26,I862))/2,2),IF($D$10="Acc Weekly",ROUND((-PMT(((1+C863/CP)^(CP/12))-1,(nper-A863+1)*12/52,I862))/4,2),ROUND(-PMT(((1+C863/CP)^(CP/periods_per_year))-1,nper-A863+1,I862),2)))))))</f>
        <v/>
      </c>
      <c r="F863" s="68" t="str">
        <f t="shared" ref="F863:F926" si="135">IF(A863="","",IF(I862&lt;=E863,0,IF(IF(MOD(A863,int)=0,$D$14,0)+E863&gt;=I862+D863,I862+D863-E863,IF(MOD(A863,int)=0,$D$14,0)+IF(IF(MOD(A863,int)=0,$D$14,0)+IF(MOD(A863-$D$17,periods_per_year)=0,$D$16,0)+E863&lt;I862+D863,IF(MOD(A863-$D$17,periods_per_year)=0,$D$16,0),I862+D863-IF(MOD(A863,int)=0,$D$14,0)-E863))))</f>
        <v/>
      </c>
      <c r="G863" s="69"/>
      <c r="H863" s="68" t="str">
        <f t="shared" ref="H863:H926" si="136">IF(A863="","",E863-D863+G863+IF(F863="",0,F863))</f>
        <v/>
      </c>
      <c r="I863" s="68" t="str">
        <f t="shared" ref="I863:I926" si="137">IF(A863="","",I862-H863)</f>
        <v/>
      </c>
      <c r="J863" s="70" t="str">
        <f t="shared" ref="J863:J926" si="138">IF(A863="","",IF(MOD(A863,periods_per_year)=0,A863/periods_per_year,""))</f>
        <v/>
      </c>
      <c r="K863" s="68" t="str">
        <f t="shared" ref="K863:K926" si="139">IF(A863="","",$L$22*D863)</f>
        <v/>
      </c>
      <c r="L863" s="68" t="str">
        <f>IF(A863="","",SUM($K$31:K863))</f>
        <v/>
      </c>
    </row>
    <row r="864" spans="1:12">
      <c r="A864" s="65" t="str">
        <f t="shared" si="130"/>
        <v/>
      </c>
      <c r="B864" s="66" t="str">
        <f t="shared" si="131"/>
        <v/>
      </c>
      <c r="C864" s="67" t="str">
        <f t="shared" si="132"/>
        <v/>
      </c>
      <c r="D864" s="68" t="str">
        <f t="shared" si="133"/>
        <v/>
      </c>
      <c r="E864" s="68" t="str">
        <f t="shared" si="134"/>
        <v/>
      </c>
      <c r="F864" s="68" t="str">
        <f t="shared" si="135"/>
        <v/>
      </c>
      <c r="G864" s="69"/>
      <c r="H864" s="68" t="str">
        <f t="shared" si="136"/>
        <v/>
      </c>
      <c r="I864" s="68" t="str">
        <f t="shared" si="137"/>
        <v/>
      </c>
      <c r="J864" s="70" t="str">
        <f t="shared" si="138"/>
        <v/>
      </c>
      <c r="K864" s="68" t="str">
        <f t="shared" si="139"/>
        <v/>
      </c>
      <c r="L864" s="68" t="str">
        <f>IF(A864="","",SUM($K$31:K864))</f>
        <v/>
      </c>
    </row>
    <row r="865" spans="1:12">
      <c r="A865" s="65" t="str">
        <f t="shared" si="130"/>
        <v/>
      </c>
      <c r="B865" s="66" t="str">
        <f t="shared" si="131"/>
        <v/>
      </c>
      <c r="C865" s="67" t="str">
        <f t="shared" si="132"/>
        <v/>
      </c>
      <c r="D865" s="68" t="str">
        <f t="shared" si="133"/>
        <v/>
      </c>
      <c r="E865" s="68" t="str">
        <f t="shared" si="134"/>
        <v/>
      </c>
      <c r="F865" s="68" t="str">
        <f t="shared" si="135"/>
        <v/>
      </c>
      <c r="G865" s="69"/>
      <c r="H865" s="68" t="str">
        <f t="shared" si="136"/>
        <v/>
      </c>
      <c r="I865" s="68" t="str">
        <f t="shared" si="137"/>
        <v/>
      </c>
      <c r="J865" s="70" t="str">
        <f t="shared" si="138"/>
        <v/>
      </c>
      <c r="K865" s="68" t="str">
        <f t="shared" si="139"/>
        <v/>
      </c>
      <c r="L865" s="68" t="str">
        <f>IF(A865="","",SUM($K$31:K865))</f>
        <v/>
      </c>
    </row>
    <row r="866" spans="1:12">
      <c r="A866" s="65" t="str">
        <f t="shared" si="130"/>
        <v/>
      </c>
      <c r="B866" s="66" t="str">
        <f t="shared" si="131"/>
        <v/>
      </c>
      <c r="C866" s="67" t="str">
        <f t="shared" si="132"/>
        <v/>
      </c>
      <c r="D866" s="68" t="str">
        <f t="shared" si="133"/>
        <v/>
      </c>
      <c r="E866" s="68" t="str">
        <f t="shared" si="134"/>
        <v/>
      </c>
      <c r="F866" s="68" t="str">
        <f t="shared" si="135"/>
        <v/>
      </c>
      <c r="G866" s="69"/>
      <c r="H866" s="68" t="str">
        <f t="shared" si="136"/>
        <v/>
      </c>
      <c r="I866" s="68" t="str">
        <f t="shared" si="137"/>
        <v/>
      </c>
      <c r="J866" s="70" t="str">
        <f t="shared" si="138"/>
        <v/>
      </c>
      <c r="K866" s="68" t="str">
        <f t="shared" si="139"/>
        <v/>
      </c>
      <c r="L866" s="68" t="str">
        <f>IF(A866="","",SUM($K$31:K866))</f>
        <v/>
      </c>
    </row>
    <row r="867" spans="1:12">
      <c r="A867" s="65" t="str">
        <f t="shared" si="130"/>
        <v/>
      </c>
      <c r="B867" s="66" t="str">
        <f t="shared" si="131"/>
        <v/>
      </c>
      <c r="C867" s="67" t="str">
        <f t="shared" si="132"/>
        <v/>
      </c>
      <c r="D867" s="68" t="str">
        <f t="shared" si="133"/>
        <v/>
      </c>
      <c r="E867" s="68" t="str">
        <f t="shared" si="134"/>
        <v/>
      </c>
      <c r="F867" s="68" t="str">
        <f t="shared" si="135"/>
        <v/>
      </c>
      <c r="G867" s="69"/>
      <c r="H867" s="68" t="str">
        <f t="shared" si="136"/>
        <v/>
      </c>
      <c r="I867" s="68" t="str">
        <f t="shared" si="137"/>
        <v/>
      </c>
      <c r="J867" s="70" t="str">
        <f t="shared" si="138"/>
        <v/>
      </c>
      <c r="K867" s="68" t="str">
        <f t="shared" si="139"/>
        <v/>
      </c>
      <c r="L867" s="68" t="str">
        <f>IF(A867="","",SUM($K$31:K867))</f>
        <v/>
      </c>
    </row>
    <row r="868" spans="1:12">
      <c r="A868" s="65" t="str">
        <f t="shared" si="130"/>
        <v/>
      </c>
      <c r="B868" s="66" t="str">
        <f t="shared" si="131"/>
        <v/>
      </c>
      <c r="C868" s="67" t="str">
        <f t="shared" si="132"/>
        <v/>
      </c>
      <c r="D868" s="68" t="str">
        <f t="shared" si="133"/>
        <v/>
      </c>
      <c r="E868" s="68" t="str">
        <f t="shared" si="134"/>
        <v/>
      </c>
      <c r="F868" s="68" t="str">
        <f t="shared" si="135"/>
        <v/>
      </c>
      <c r="G868" s="69"/>
      <c r="H868" s="68" t="str">
        <f t="shared" si="136"/>
        <v/>
      </c>
      <c r="I868" s="68" t="str">
        <f t="shared" si="137"/>
        <v/>
      </c>
      <c r="J868" s="70" t="str">
        <f t="shared" si="138"/>
        <v/>
      </c>
      <c r="K868" s="68" t="str">
        <f t="shared" si="139"/>
        <v/>
      </c>
      <c r="L868" s="68" t="str">
        <f>IF(A868="","",SUM($K$31:K868))</f>
        <v/>
      </c>
    </row>
    <row r="869" spans="1:12">
      <c r="A869" s="65" t="str">
        <f t="shared" si="130"/>
        <v/>
      </c>
      <c r="B869" s="66" t="str">
        <f t="shared" si="131"/>
        <v/>
      </c>
      <c r="C869" s="67" t="str">
        <f t="shared" si="132"/>
        <v/>
      </c>
      <c r="D869" s="68" t="str">
        <f t="shared" si="133"/>
        <v/>
      </c>
      <c r="E869" s="68" t="str">
        <f t="shared" si="134"/>
        <v/>
      </c>
      <c r="F869" s="68" t="str">
        <f t="shared" si="135"/>
        <v/>
      </c>
      <c r="G869" s="69"/>
      <c r="H869" s="68" t="str">
        <f t="shared" si="136"/>
        <v/>
      </c>
      <c r="I869" s="68" t="str">
        <f t="shared" si="137"/>
        <v/>
      </c>
      <c r="J869" s="70" t="str">
        <f t="shared" si="138"/>
        <v/>
      </c>
      <c r="K869" s="68" t="str">
        <f t="shared" si="139"/>
        <v/>
      </c>
      <c r="L869" s="68" t="str">
        <f>IF(A869="","",SUM($K$31:K869))</f>
        <v/>
      </c>
    </row>
    <row r="870" spans="1:12">
      <c r="A870" s="65" t="str">
        <f t="shared" si="130"/>
        <v/>
      </c>
      <c r="B870" s="66" t="str">
        <f t="shared" si="131"/>
        <v/>
      </c>
      <c r="C870" s="67" t="str">
        <f t="shared" si="132"/>
        <v/>
      </c>
      <c r="D870" s="68" t="str">
        <f t="shared" si="133"/>
        <v/>
      </c>
      <c r="E870" s="68" t="str">
        <f t="shared" si="134"/>
        <v/>
      </c>
      <c r="F870" s="68" t="str">
        <f t="shared" si="135"/>
        <v/>
      </c>
      <c r="G870" s="69"/>
      <c r="H870" s="68" t="str">
        <f t="shared" si="136"/>
        <v/>
      </c>
      <c r="I870" s="68" t="str">
        <f t="shared" si="137"/>
        <v/>
      </c>
      <c r="J870" s="70" t="str">
        <f t="shared" si="138"/>
        <v/>
      </c>
      <c r="K870" s="68" t="str">
        <f t="shared" si="139"/>
        <v/>
      </c>
      <c r="L870" s="68" t="str">
        <f>IF(A870="","",SUM($K$31:K870))</f>
        <v/>
      </c>
    </row>
    <row r="871" spans="1:12">
      <c r="A871" s="65" t="str">
        <f t="shared" si="130"/>
        <v/>
      </c>
      <c r="B871" s="66" t="str">
        <f t="shared" si="131"/>
        <v/>
      </c>
      <c r="C871" s="67" t="str">
        <f t="shared" si="132"/>
        <v/>
      </c>
      <c r="D871" s="68" t="str">
        <f t="shared" si="133"/>
        <v/>
      </c>
      <c r="E871" s="68" t="str">
        <f t="shared" si="134"/>
        <v/>
      </c>
      <c r="F871" s="68" t="str">
        <f t="shared" si="135"/>
        <v/>
      </c>
      <c r="G871" s="69"/>
      <c r="H871" s="68" t="str">
        <f t="shared" si="136"/>
        <v/>
      </c>
      <c r="I871" s="68" t="str">
        <f t="shared" si="137"/>
        <v/>
      </c>
      <c r="J871" s="70" t="str">
        <f t="shared" si="138"/>
        <v/>
      </c>
      <c r="K871" s="68" t="str">
        <f t="shared" si="139"/>
        <v/>
      </c>
      <c r="L871" s="68" t="str">
        <f>IF(A871="","",SUM($K$31:K871))</f>
        <v/>
      </c>
    </row>
    <row r="872" spans="1:12">
      <c r="A872" s="65" t="str">
        <f t="shared" si="130"/>
        <v/>
      </c>
      <c r="B872" s="66" t="str">
        <f t="shared" si="131"/>
        <v/>
      </c>
      <c r="C872" s="67" t="str">
        <f t="shared" si="132"/>
        <v/>
      </c>
      <c r="D872" s="68" t="str">
        <f t="shared" si="133"/>
        <v/>
      </c>
      <c r="E872" s="68" t="str">
        <f t="shared" si="134"/>
        <v/>
      </c>
      <c r="F872" s="68" t="str">
        <f t="shared" si="135"/>
        <v/>
      </c>
      <c r="G872" s="69"/>
      <c r="H872" s="68" t="str">
        <f t="shared" si="136"/>
        <v/>
      </c>
      <c r="I872" s="68" t="str">
        <f t="shared" si="137"/>
        <v/>
      </c>
      <c r="J872" s="70" t="str">
        <f t="shared" si="138"/>
        <v/>
      </c>
      <c r="K872" s="68" t="str">
        <f t="shared" si="139"/>
        <v/>
      </c>
      <c r="L872" s="68" t="str">
        <f>IF(A872="","",SUM($K$31:K872))</f>
        <v/>
      </c>
    </row>
    <row r="873" spans="1:12">
      <c r="A873" s="65" t="str">
        <f t="shared" si="130"/>
        <v/>
      </c>
      <c r="B873" s="66" t="str">
        <f t="shared" si="131"/>
        <v/>
      </c>
      <c r="C873" s="67" t="str">
        <f t="shared" si="132"/>
        <v/>
      </c>
      <c r="D873" s="68" t="str">
        <f t="shared" si="133"/>
        <v/>
      </c>
      <c r="E873" s="68" t="str">
        <f t="shared" si="134"/>
        <v/>
      </c>
      <c r="F873" s="68" t="str">
        <f t="shared" si="135"/>
        <v/>
      </c>
      <c r="G873" s="69"/>
      <c r="H873" s="68" t="str">
        <f t="shared" si="136"/>
        <v/>
      </c>
      <c r="I873" s="68" t="str">
        <f t="shared" si="137"/>
        <v/>
      </c>
      <c r="J873" s="70" t="str">
        <f t="shared" si="138"/>
        <v/>
      </c>
      <c r="K873" s="68" t="str">
        <f t="shared" si="139"/>
        <v/>
      </c>
      <c r="L873" s="68" t="str">
        <f>IF(A873="","",SUM($K$31:K873))</f>
        <v/>
      </c>
    </row>
    <row r="874" spans="1:12">
      <c r="A874" s="65" t="str">
        <f t="shared" si="130"/>
        <v/>
      </c>
      <c r="B874" s="66" t="str">
        <f t="shared" si="131"/>
        <v/>
      </c>
      <c r="C874" s="67" t="str">
        <f t="shared" si="132"/>
        <v/>
      </c>
      <c r="D874" s="68" t="str">
        <f t="shared" si="133"/>
        <v/>
      </c>
      <c r="E874" s="68" t="str">
        <f t="shared" si="134"/>
        <v/>
      </c>
      <c r="F874" s="68" t="str">
        <f t="shared" si="135"/>
        <v/>
      </c>
      <c r="G874" s="69"/>
      <c r="H874" s="68" t="str">
        <f t="shared" si="136"/>
        <v/>
      </c>
      <c r="I874" s="68" t="str">
        <f t="shared" si="137"/>
        <v/>
      </c>
      <c r="J874" s="70" t="str">
        <f t="shared" si="138"/>
        <v/>
      </c>
      <c r="K874" s="68" t="str">
        <f t="shared" si="139"/>
        <v/>
      </c>
      <c r="L874" s="68" t="str">
        <f>IF(A874="","",SUM($K$31:K874))</f>
        <v/>
      </c>
    </row>
    <row r="875" spans="1:12">
      <c r="A875" s="65" t="str">
        <f t="shared" si="130"/>
        <v/>
      </c>
      <c r="B875" s="66" t="str">
        <f t="shared" si="131"/>
        <v/>
      </c>
      <c r="C875" s="67" t="str">
        <f t="shared" si="132"/>
        <v/>
      </c>
      <c r="D875" s="68" t="str">
        <f t="shared" si="133"/>
        <v/>
      </c>
      <c r="E875" s="68" t="str">
        <f t="shared" si="134"/>
        <v/>
      </c>
      <c r="F875" s="68" t="str">
        <f t="shared" si="135"/>
        <v/>
      </c>
      <c r="G875" s="69"/>
      <c r="H875" s="68" t="str">
        <f t="shared" si="136"/>
        <v/>
      </c>
      <c r="I875" s="68" t="str">
        <f t="shared" si="137"/>
        <v/>
      </c>
      <c r="J875" s="70" t="str">
        <f t="shared" si="138"/>
        <v/>
      </c>
      <c r="K875" s="68" t="str">
        <f t="shared" si="139"/>
        <v/>
      </c>
      <c r="L875" s="68" t="str">
        <f>IF(A875="","",SUM($K$31:K875))</f>
        <v/>
      </c>
    </row>
    <row r="876" spans="1:12">
      <c r="A876" s="65" t="str">
        <f t="shared" si="130"/>
        <v/>
      </c>
      <c r="B876" s="66" t="str">
        <f t="shared" si="131"/>
        <v/>
      </c>
      <c r="C876" s="67" t="str">
        <f t="shared" si="132"/>
        <v/>
      </c>
      <c r="D876" s="68" t="str">
        <f t="shared" si="133"/>
        <v/>
      </c>
      <c r="E876" s="68" t="str">
        <f t="shared" si="134"/>
        <v/>
      </c>
      <c r="F876" s="68" t="str">
        <f t="shared" si="135"/>
        <v/>
      </c>
      <c r="G876" s="69"/>
      <c r="H876" s="68" t="str">
        <f t="shared" si="136"/>
        <v/>
      </c>
      <c r="I876" s="68" t="str">
        <f t="shared" si="137"/>
        <v/>
      </c>
      <c r="J876" s="70" t="str">
        <f t="shared" si="138"/>
        <v/>
      </c>
      <c r="K876" s="68" t="str">
        <f t="shared" si="139"/>
        <v/>
      </c>
      <c r="L876" s="68" t="str">
        <f>IF(A876="","",SUM($K$31:K876))</f>
        <v/>
      </c>
    </row>
    <row r="877" spans="1:12">
      <c r="A877" s="65" t="str">
        <f t="shared" si="130"/>
        <v/>
      </c>
      <c r="B877" s="66" t="str">
        <f t="shared" si="131"/>
        <v/>
      </c>
      <c r="C877" s="67" t="str">
        <f t="shared" si="132"/>
        <v/>
      </c>
      <c r="D877" s="68" t="str">
        <f t="shared" si="133"/>
        <v/>
      </c>
      <c r="E877" s="68" t="str">
        <f t="shared" si="134"/>
        <v/>
      </c>
      <c r="F877" s="68" t="str">
        <f t="shared" si="135"/>
        <v/>
      </c>
      <c r="G877" s="69"/>
      <c r="H877" s="68" t="str">
        <f t="shared" si="136"/>
        <v/>
      </c>
      <c r="I877" s="68" t="str">
        <f t="shared" si="137"/>
        <v/>
      </c>
      <c r="J877" s="70" t="str">
        <f t="shared" si="138"/>
        <v/>
      </c>
      <c r="K877" s="68" t="str">
        <f t="shared" si="139"/>
        <v/>
      </c>
      <c r="L877" s="68" t="str">
        <f>IF(A877="","",SUM($K$31:K877))</f>
        <v/>
      </c>
    </row>
    <row r="878" spans="1:12">
      <c r="A878" s="65" t="str">
        <f t="shared" si="130"/>
        <v/>
      </c>
      <c r="B878" s="66" t="str">
        <f t="shared" si="131"/>
        <v/>
      </c>
      <c r="C878" s="67" t="str">
        <f t="shared" si="132"/>
        <v/>
      </c>
      <c r="D878" s="68" t="str">
        <f t="shared" si="133"/>
        <v/>
      </c>
      <c r="E878" s="68" t="str">
        <f t="shared" si="134"/>
        <v/>
      </c>
      <c r="F878" s="68" t="str">
        <f t="shared" si="135"/>
        <v/>
      </c>
      <c r="G878" s="69"/>
      <c r="H878" s="68" t="str">
        <f t="shared" si="136"/>
        <v/>
      </c>
      <c r="I878" s="68" t="str">
        <f t="shared" si="137"/>
        <v/>
      </c>
      <c r="J878" s="70" t="str">
        <f t="shared" si="138"/>
        <v/>
      </c>
      <c r="K878" s="68" t="str">
        <f t="shared" si="139"/>
        <v/>
      </c>
      <c r="L878" s="68" t="str">
        <f>IF(A878="","",SUM($K$31:K878))</f>
        <v/>
      </c>
    </row>
    <row r="879" spans="1:12">
      <c r="A879" s="65" t="str">
        <f t="shared" si="130"/>
        <v/>
      </c>
      <c r="B879" s="66" t="str">
        <f t="shared" si="131"/>
        <v/>
      </c>
      <c r="C879" s="67" t="str">
        <f t="shared" si="132"/>
        <v/>
      </c>
      <c r="D879" s="68" t="str">
        <f t="shared" si="133"/>
        <v/>
      </c>
      <c r="E879" s="68" t="str">
        <f t="shared" si="134"/>
        <v/>
      </c>
      <c r="F879" s="68" t="str">
        <f t="shared" si="135"/>
        <v/>
      </c>
      <c r="G879" s="69"/>
      <c r="H879" s="68" t="str">
        <f t="shared" si="136"/>
        <v/>
      </c>
      <c r="I879" s="68" t="str">
        <f t="shared" si="137"/>
        <v/>
      </c>
      <c r="J879" s="70" t="str">
        <f t="shared" si="138"/>
        <v/>
      </c>
      <c r="K879" s="68" t="str">
        <f t="shared" si="139"/>
        <v/>
      </c>
      <c r="L879" s="68" t="str">
        <f>IF(A879="","",SUM($K$31:K879))</f>
        <v/>
      </c>
    </row>
    <row r="880" spans="1:12">
      <c r="A880" s="65" t="str">
        <f t="shared" si="130"/>
        <v/>
      </c>
      <c r="B880" s="66" t="str">
        <f t="shared" si="131"/>
        <v/>
      </c>
      <c r="C880" s="67" t="str">
        <f t="shared" si="132"/>
        <v/>
      </c>
      <c r="D880" s="68" t="str">
        <f t="shared" si="133"/>
        <v/>
      </c>
      <c r="E880" s="68" t="str">
        <f t="shared" si="134"/>
        <v/>
      </c>
      <c r="F880" s="68" t="str">
        <f t="shared" si="135"/>
        <v/>
      </c>
      <c r="G880" s="69"/>
      <c r="H880" s="68" t="str">
        <f t="shared" si="136"/>
        <v/>
      </c>
      <c r="I880" s="68" t="str">
        <f t="shared" si="137"/>
        <v/>
      </c>
      <c r="J880" s="70" t="str">
        <f t="shared" si="138"/>
        <v/>
      </c>
      <c r="K880" s="68" t="str">
        <f t="shared" si="139"/>
        <v/>
      </c>
      <c r="L880" s="68" t="str">
        <f>IF(A880="","",SUM($K$31:K880))</f>
        <v/>
      </c>
    </row>
    <row r="881" spans="1:12">
      <c r="A881" s="65" t="str">
        <f t="shared" si="130"/>
        <v/>
      </c>
      <c r="B881" s="66" t="str">
        <f t="shared" si="131"/>
        <v/>
      </c>
      <c r="C881" s="67" t="str">
        <f t="shared" si="132"/>
        <v/>
      </c>
      <c r="D881" s="68" t="str">
        <f t="shared" si="133"/>
        <v/>
      </c>
      <c r="E881" s="68" t="str">
        <f t="shared" si="134"/>
        <v/>
      </c>
      <c r="F881" s="68" t="str">
        <f t="shared" si="135"/>
        <v/>
      </c>
      <c r="G881" s="69"/>
      <c r="H881" s="68" t="str">
        <f t="shared" si="136"/>
        <v/>
      </c>
      <c r="I881" s="68" t="str">
        <f t="shared" si="137"/>
        <v/>
      </c>
      <c r="J881" s="70" t="str">
        <f t="shared" si="138"/>
        <v/>
      </c>
      <c r="K881" s="68" t="str">
        <f t="shared" si="139"/>
        <v/>
      </c>
      <c r="L881" s="68" t="str">
        <f>IF(A881="","",SUM($K$31:K881))</f>
        <v/>
      </c>
    </row>
    <row r="882" spans="1:12">
      <c r="A882" s="65" t="str">
        <f t="shared" si="130"/>
        <v/>
      </c>
      <c r="B882" s="66" t="str">
        <f t="shared" si="131"/>
        <v/>
      </c>
      <c r="C882" s="67" t="str">
        <f t="shared" si="132"/>
        <v/>
      </c>
      <c r="D882" s="68" t="str">
        <f t="shared" si="133"/>
        <v/>
      </c>
      <c r="E882" s="68" t="str">
        <f t="shared" si="134"/>
        <v/>
      </c>
      <c r="F882" s="68" t="str">
        <f t="shared" si="135"/>
        <v/>
      </c>
      <c r="G882" s="69"/>
      <c r="H882" s="68" t="str">
        <f t="shared" si="136"/>
        <v/>
      </c>
      <c r="I882" s="68" t="str">
        <f t="shared" si="137"/>
        <v/>
      </c>
      <c r="J882" s="70" t="str">
        <f t="shared" si="138"/>
        <v/>
      </c>
      <c r="K882" s="68" t="str">
        <f t="shared" si="139"/>
        <v/>
      </c>
      <c r="L882" s="68" t="str">
        <f>IF(A882="","",SUM($K$31:K882))</f>
        <v/>
      </c>
    </row>
    <row r="883" spans="1:12">
      <c r="A883" s="65" t="str">
        <f t="shared" si="130"/>
        <v/>
      </c>
      <c r="B883" s="66" t="str">
        <f t="shared" si="131"/>
        <v/>
      </c>
      <c r="C883" s="67" t="str">
        <f t="shared" si="132"/>
        <v/>
      </c>
      <c r="D883" s="68" t="str">
        <f t="shared" si="133"/>
        <v/>
      </c>
      <c r="E883" s="68" t="str">
        <f t="shared" si="134"/>
        <v/>
      </c>
      <c r="F883" s="68" t="str">
        <f t="shared" si="135"/>
        <v/>
      </c>
      <c r="G883" s="69"/>
      <c r="H883" s="68" t="str">
        <f t="shared" si="136"/>
        <v/>
      </c>
      <c r="I883" s="68" t="str">
        <f t="shared" si="137"/>
        <v/>
      </c>
      <c r="J883" s="70" t="str">
        <f t="shared" si="138"/>
        <v/>
      </c>
      <c r="K883" s="68" t="str">
        <f t="shared" si="139"/>
        <v/>
      </c>
      <c r="L883" s="68" t="str">
        <f>IF(A883="","",SUM($K$31:K883))</f>
        <v/>
      </c>
    </row>
    <row r="884" spans="1:12">
      <c r="A884" s="65" t="str">
        <f t="shared" si="130"/>
        <v/>
      </c>
      <c r="B884" s="66" t="str">
        <f t="shared" si="131"/>
        <v/>
      </c>
      <c r="C884" s="67" t="str">
        <f t="shared" si="132"/>
        <v/>
      </c>
      <c r="D884" s="68" t="str">
        <f t="shared" si="133"/>
        <v/>
      </c>
      <c r="E884" s="68" t="str">
        <f t="shared" si="134"/>
        <v/>
      </c>
      <c r="F884" s="68" t="str">
        <f t="shared" si="135"/>
        <v/>
      </c>
      <c r="G884" s="69"/>
      <c r="H884" s="68" t="str">
        <f t="shared" si="136"/>
        <v/>
      </c>
      <c r="I884" s="68" t="str">
        <f t="shared" si="137"/>
        <v/>
      </c>
      <c r="J884" s="70" t="str">
        <f t="shared" si="138"/>
        <v/>
      </c>
      <c r="K884" s="68" t="str">
        <f t="shared" si="139"/>
        <v/>
      </c>
      <c r="L884" s="68" t="str">
        <f>IF(A884="","",SUM($K$31:K884))</f>
        <v/>
      </c>
    </row>
    <row r="885" spans="1:12">
      <c r="A885" s="65" t="str">
        <f t="shared" si="130"/>
        <v/>
      </c>
      <c r="B885" s="66" t="str">
        <f t="shared" si="131"/>
        <v/>
      </c>
      <c r="C885" s="67" t="str">
        <f t="shared" si="132"/>
        <v/>
      </c>
      <c r="D885" s="68" t="str">
        <f t="shared" si="133"/>
        <v/>
      </c>
      <c r="E885" s="68" t="str">
        <f t="shared" si="134"/>
        <v/>
      </c>
      <c r="F885" s="68" t="str">
        <f t="shared" si="135"/>
        <v/>
      </c>
      <c r="G885" s="69"/>
      <c r="H885" s="68" t="str">
        <f t="shared" si="136"/>
        <v/>
      </c>
      <c r="I885" s="68" t="str">
        <f t="shared" si="137"/>
        <v/>
      </c>
      <c r="J885" s="70" t="str">
        <f t="shared" si="138"/>
        <v/>
      </c>
      <c r="K885" s="68" t="str">
        <f t="shared" si="139"/>
        <v/>
      </c>
      <c r="L885" s="68" t="str">
        <f>IF(A885="","",SUM($K$31:K885))</f>
        <v/>
      </c>
    </row>
    <row r="886" spans="1:12">
      <c r="A886" s="65" t="str">
        <f t="shared" si="130"/>
        <v/>
      </c>
      <c r="B886" s="66" t="str">
        <f t="shared" si="131"/>
        <v/>
      </c>
      <c r="C886" s="67" t="str">
        <f t="shared" si="132"/>
        <v/>
      </c>
      <c r="D886" s="68" t="str">
        <f t="shared" si="133"/>
        <v/>
      </c>
      <c r="E886" s="68" t="str">
        <f t="shared" si="134"/>
        <v/>
      </c>
      <c r="F886" s="68" t="str">
        <f t="shared" si="135"/>
        <v/>
      </c>
      <c r="G886" s="69"/>
      <c r="H886" s="68" t="str">
        <f t="shared" si="136"/>
        <v/>
      </c>
      <c r="I886" s="68" t="str">
        <f t="shared" si="137"/>
        <v/>
      </c>
      <c r="J886" s="70" t="str">
        <f t="shared" si="138"/>
        <v/>
      </c>
      <c r="K886" s="68" t="str">
        <f t="shared" si="139"/>
        <v/>
      </c>
      <c r="L886" s="68" t="str">
        <f>IF(A886="","",SUM($K$31:K886))</f>
        <v/>
      </c>
    </row>
    <row r="887" spans="1:12">
      <c r="A887" s="65" t="str">
        <f t="shared" si="130"/>
        <v/>
      </c>
      <c r="B887" s="66" t="str">
        <f t="shared" si="131"/>
        <v/>
      </c>
      <c r="C887" s="67" t="str">
        <f t="shared" si="132"/>
        <v/>
      </c>
      <c r="D887" s="68" t="str">
        <f t="shared" si="133"/>
        <v/>
      </c>
      <c r="E887" s="68" t="str">
        <f t="shared" si="134"/>
        <v/>
      </c>
      <c r="F887" s="68" t="str">
        <f t="shared" si="135"/>
        <v/>
      </c>
      <c r="G887" s="69"/>
      <c r="H887" s="68" t="str">
        <f t="shared" si="136"/>
        <v/>
      </c>
      <c r="I887" s="68" t="str">
        <f t="shared" si="137"/>
        <v/>
      </c>
      <c r="J887" s="70" t="str">
        <f t="shared" si="138"/>
        <v/>
      </c>
      <c r="K887" s="68" t="str">
        <f t="shared" si="139"/>
        <v/>
      </c>
      <c r="L887" s="68" t="str">
        <f>IF(A887="","",SUM($K$31:K887))</f>
        <v/>
      </c>
    </row>
    <row r="888" spans="1:12">
      <c r="A888" s="65" t="str">
        <f t="shared" si="130"/>
        <v/>
      </c>
      <c r="B888" s="66" t="str">
        <f t="shared" si="131"/>
        <v/>
      </c>
      <c r="C888" s="67" t="str">
        <f t="shared" si="132"/>
        <v/>
      </c>
      <c r="D888" s="68" t="str">
        <f t="shared" si="133"/>
        <v/>
      </c>
      <c r="E888" s="68" t="str">
        <f t="shared" si="134"/>
        <v/>
      </c>
      <c r="F888" s="68" t="str">
        <f t="shared" si="135"/>
        <v/>
      </c>
      <c r="G888" s="69"/>
      <c r="H888" s="68" t="str">
        <f t="shared" si="136"/>
        <v/>
      </c>
      <c r="I888" s="68" t="str">
        <f t="shared" si="137"/>
        <v/>
      </c>
      <c r="J888" s="70" t="str">
        <f t="shared" si="138"/>
        <v/>
      </c>
      <c r="K888" s="68" t="str">
        <f t="shared" si="139"/>
        <v/>
      </c>
      <c r="L888" s="68" t="str">
        <f>IF(A888="","",SUM($K$31:K888))</f>
        <v/>
      </c>
    </row>
    <row r="889" spans="1:12">
      <c r="A889" s="65" t="str">
        <f t="shared" si="130"/>
        <v/>
      </c>
      <c r="B889" s="66" t="str">
        <f t="shared" si="131"/>
        <v/>
      </c>
      <c r="C889" s="67" t="str">
        <f t="shared" si="132"/>
        <v/>
      </c>
      <c r="D889" s="68" t="str">
        <f t="shared" si="133"/>
        <v/>
      </c>
      <c r="E889" s="68" t="str">
        <f t="shared" si="134"/>
        <v/>
      </c>
      <c r="F889" s="68" t="str">
        <f t="shared" si="135"/>
        <v/>
      </c>
      <c r="G889" s="69"/>
      <c r="H889" s="68" t="str">
        <f t="shared" si="136"/>
        <v/>
      </c>
      <c r="I889" s="68" t="str">
        <f t="shared" si="137"/>
        <v/>
      </c>
      <c r="J889" s="70" t="str">
        <f t="shared" si="138"/>
        <v/>
      </c>
      <c r="K889" s="68" t="str">
        <f t="shared" si="139"/>
        <v/>
      </c>
      <c r="L889" s="68" t="str">
        <f>IF(A889="","",SUM($K$31:K889))</f>
        <v/>
      </c>
    </row>
    <row r="890" spans="1:12">
      <c r="A890" s="65" t="str">
        <f t="shared" si="130"/>
        <v/>
      </c>
      <c r="B890" s="66" t="str">
        <f t="shared" si="131"/>
        <v/>
      </c>
      <c r="C890" s="67" t="str">
        <f t="shared" si="132"/>
        <v/>
      </c>
      <c r="D890" s="68" t="str">
        <f t="shared" si="133"/>
        <v/>
      </c>
      <c r="E890" s="68" t="str">
        <f t="shared" si="134"/>
        <v/>
      </c>
      <c r="F890" s="68" t="str">
        <f t="shared" si="135"/>
        <v/>
      </c>
      <c r="G890" s="69"/>
      <c r="H890" s="68" t="str">
        <f t="shared" si="136"/>
        <v/>
      </c>
      <c r="I890" s="68" t="str">
        <f t="shared" si="137"/>
        <v/>
      </c>
      <c r="J890" s="70" t="str">
        <f t="shared" si="138"/>
        <v/>
      </c>
      <c r="K890" s="68" t="str">
        <f t="shared" si="139"/>
        <v/>
      </c>
      <c r="L890" s="68" t="str">
        <f>IF(A890="","",SUM($K$31:K890))</f>
        <v/>
      </c>
    </row>
    <row r="891" spans="1:12">
      <c r="A891" s="65" t="str">
        <f t="shared" si="130"/>
        <v/>
      </c>
      <c r="B891" s="66" t="str">
        <f t="shared" si="131"/>
        <v/>
      </c>
      <c r="C891" s="67" t="str">
        <f t="shared" si="132"/>
        <v/>
      </c>
      <c r="D891" s="68" t="str">
        <f t="shared" si="133"/>
        <v/>
      </c>
      <c r="E891" s="68" t="str">
        <f t="shared" si="134"/>
        <v/>
      </c>
      <c r="F891" s="68" t="str">
        <f t="shared" si="135"/>
        <v/>
      </c>
      <c r="G891" s="69"/>
      <c r="H891" s="68" t="str">
        <f t="shared" si="136"/>
        <v/>
      </c>
      <c r="I891" s="68" t="str">
        <f t="shared" si="137"/>
        <v/>
      </c>
      <c r="J891" s="70" t="str">
        <f t="shared" si="138"/>
        <v/>
      </c>
      <c r="K891" s="68" t="str">
        <f t="shared" si="139"/>
        <v/>
      </c>
      <c r="L891" s="68" t="str">
        <f>IF(A891="","",SUM($K$31:K891))</f>
        <v/>
      </c>
    </row>
    <row r="892" spans="1:12">
      <c r="A892" s="65" t="str">
        <f t="shared" si="130"/>
        <v/>
      </c>
      <c r="B892" s="66" t="str">
        <f t="shared" si="131"/>
        <v/>
      </c>
      <c r="C892" s="67" t="str">
        <f t="shared" si="132"/>
        <v/>
      </c>
      <c r="D892" s="68" t="str">
        <f t="shared" si="133"/>
        <v/>
      </c>
      <c r="E892" s="68" t="str">
        <f t="shared" si="134"/>
        <v/>
      </c>
      <c r="F892" s="68" t="str">
        <f t="shared" si="135"/>
        <v/>
      </c>
      <c r="G892" s="69"/>
      <c r="H892" s="68" t="str">
        <f t="shared" si="136"/>
        <v/>
      </c>
      <c r="I892" s="68" t="str">
        <f t="shared" si="137"/>
        <v/>
      </c>
      <c r="J892" s="70" t="str">
        <f t="shared" si="138"/>
        <v/>
      </c>
      <c r="K892" s="68" t="str">
        <f t="shared" si="139"/>
        <v/>
      </c>
      <c r="L892" s="68" t="str">
        <f>IF(A892="","",SUM($K$31:K892))</f>
        <v/>
      </c>
    </row>
    <row r="893" spans="1:12">
      <c r="A893" s="65" t="str">
        <f t="shared" si="130"/>
        <v/>
      </c>
      <c r="B893" s="66" t="str">
        <f t="shared" si="131"/>
        <v/>
      </c>
      <c r="C893" s="67" t="str">
        <f t="shared" si="132"/>
        <v/>
      </c>
      <c r="D893" s="68" t="str">
        <f t="shared" si="133"/>
        <v/>
      </c>
      <c r="E893" s="68" t="str">
        <f t="shared" si="134"/>
        <v/>
      </c>
      <c r="F893" s="68" t="str">
        <f t="shared" si="135"/>
        <v/>
      </c>
      <c r="G893" s="69"/>
      <c r="H893" s="68" t="str">
        <f t="shared" si="136"/>
        <v/>
      </c>
      <c r="I893" s="68" t="str">
        <f t="shared" si="137"/>
        <v/>
      </c>
      <c r="J893" s="70" t="str">
        <f t="shared" si="138"/>
        <v/>
      </c>
      <c r="K893" s="68" t="str">
        <f t="shared" si="139"/>
        <v/>
      </c>
      <c r="L893" s="68" t="str">
        <f>IF(A893="","",SUM($K$31:K893))</f>
        <v/>
      </c>
    </row>
    <row r="894" spans="1:12">
      <c r="A894" s="65" t="str">
        <f t="shared" si="130"/>
        <v/>
      </c>
      <c r="B894" s="66" t="str">
        <f t="shared" si="131"/>
        <v/>
      </c>
      <c r="C894" s="67" t="str">
        <f t="shared" si="132"/>
        <v/>
      </c>
      <c r="D894" s="68" t="str">
        <f t="shared" si="133"/>
        <v/>
      </c>
      <c r="E894" s="68" t="str">
        <f t="shared" si="134"/>
        <v/>
      </c>
      <c r="F894" s="68" t="str">
        <f t="shared" si="135"/>
        <v/>
      </c>
      <c r="G894" s="69"/>
      <c r="H894" s="68" t="str">
        <f t="shared" si="136"/>
        <v/>
      </c>
      <c r="I894" s="68" t="str">
        <f t="shared" si="137"/>
        <v/>
      </c>
      <c r="J894" s="70" t="str">
        <f t="shared" si="138"/>
        <v/>
      </c>
      <c r="K894" s="68" t="str">
        <f t="shared" si="139"/>
        <v/>
      </c>
      <c r="L894" s="68" t="str">
        <f>IF(A894="","",SUM($K$31:K894))</f>
        <v/>
      </c>
    </row>
    <row r="895" spans="1:12">
      <c r="A895" s="65" t="str">
        <f t="shared" si="130"/>
        <v/>
      </c>
      <c r="B895" s="66" t="str">
        <f t="shared" si="131"/>
        <v/>
      </c>
      <c r="C895" s="67" t="str">
        <f t="shared" si="132"/>
        <v/>
      </c>
      <c r="D895" s="68" t="str">
        <f t="shared" si="133"/>
        <v/>
      </c>
      <c r="E895" s="68" t="str">
        <f t="shared" si="134"/>
        <v/>
      </c>
      <c r="F895" s="68" t="str">
        <f t="shared" si="135"/>
        <v/>
      </c>
      <c r="G895" s="69"/>
      <c r="H895" s="68" t="str">
        <f t="shared" si="136"/>
        <v/>
      </c>
      <c r="I895" s="68" t="str">
        <f t="shared" si="137"/>
        <v/>
      </c>
      <c r="J895" s="70" t="str">
        <f t="shared" si="138"/>
        <v/>
      </c>
      <c r="K895" s="68" t="str">
        <f t="shared" si="139"/>
        <v/>
      </c>
      <c r="L895" s="68" t="str">
        <f>IF(A895="","",SUM($K$31:K895))</f>
        <v/>
      </c>
    </row>
    <row r="896" spans="1:12">
      <c r="A896" s="65" t="str">
        <f t="shared" si="130"/>
        <v/>
      </c>
      <c r="B896" s="66" t="str">
        <f t="shared" si="131"/>
        <v/>
      </c>
      <c r="C896" s="67" t="str">
        <f t="shared" si="132"/>
        <v/>
      </c>
      <c r="D896" s="68" t="str">
        <f t="shared" si="133"/>
        <v/>
      </c>
      <c r="E896" s="68" t="str">
        <f t="shared" si="134"/>
        <v/>
      </c>
      <c r="F896" s="68" t="str">
        <f t="shared" si="135"/>
        <v/>
      </c>
      <c r="G896" s="69"/>
      <c r="H896" s="68" t="str">
        <f t="shared" si="136"/>
        <v/>
      </c>
      <c r="I896" s="68" t="str">
        <f t="shared" si="137"/>
        <v/>
      </c>
      <c r="J896" s="70" t="str">
        <f t="shared" si="138"/>
        <v/>
      </c>
      <c r="K896" s="68" t="str">
        <f t="shared" si="139"/>
        <v/>
      </c>
      <c r="L896" s="68" t="str">
        <f>IF(A896="","",SUM($K$31:K896))</f>
        <v/>
      </c>
    </row>
    <row r="897" spans="1:12">
      <c r="A897" s="65" t="str">
        <f t="shared" si="130"/>
        <v/>
      </c>
      <c r="B897" s="66" t="str">
        <f t="shared" si="131"/>
        <v/>
      </c>
      <c r="C897" s="67" t="str">
        <f t="shared" si="132"/>
        <v/>
      </c>
      <c r="D897" s="68" t="str">
        <f t="shared" si="133"/>
        <v/>
      </c>
      <c r="E897" s="68" t="str">
        <f t="shared" si="134"/>
        <v/>
      </c>
      <c r="F897" s="68" t="str">
        <f t="shared" si="135"/>
        <v/>
      </c>
      <c r="G897" s="69"/>
      <c r="H897" s="68" t="str">
        <f t="shared" si="136"/>
        <v/>
      </c>
      <c r="I897" s="68" t="str">
        <f t="shared" si="137"/>
        <v/>
      </c>
      <c r="J897" s="70" t="str">
        <f t="shared" si="138"/>
        <v/>
      </c>
      <c r="K897" s="68" t="str">
        <f t="shared" si="139"/>
        <v/>
      </c>
      <c r="L897" s="68" t="str">
        <f>IF(A897="","",SUM($K$31:K897))</f>
        <v/>
      </c>
    </row>
    <row r="898" spans="1:12">
      <c r="A898" s="65" t="str">
        <f t="shared" si="130"/>
        <v/>
      </c>
      <c r="B898" s="66" t="str">
        <f t="shared" si="131"/>
        <v/>
      </c>
      <c r="C898" s="67" t="str">
        <f t="shared" si="132"/>
        <v/>
      </c>
      <c r="D898" s="68" t="str">
        <f t="shared" si="133"/>
        <v/>
      </c>
      <c r="E898" s="68" t="str">
        <f t="shared" si="134"/>
        <v/>
      </c>
      <c r="F898" s="68" t="str">
        <f t="shared" si="135"/>
        <v/>
      </c>
      <c r="G898" s="69"/>
      <c r="H898" s="68" t="str">
        <f t="shared" si="136"/>
        <v/>
      </c>
      <c r="I898" s="68" t="str">
        <f t="shared" si="137"/>
        <v/>
      </c>
      <c r="J898" s="70" t="str">
        <f t="shared" si="138"/>
        <v/>
      </c>
      <c r="K898" s="68" t="str">
        <f t="shared" si="139"/>
        <v/>
      </c>
      <c r="L898" s="68" t="str">
        <f>IF(A898="","",SUM($K$31:K898))</f>
        <v/>
      </c>
    </row>
    <row r="899" spans="1:12">
      <c r="A899" s="65" t="str">
        <f t="shared" si="130"/>
        <v/>
      </c>
      <c r="B899" s="66" t="str">
        <f t="shared" si="131"/>
        <v/>
      </c>
      <c r="C899" s="67" t="str">
        <f t="shared" si="132"/>
        <v/>
      </c>
      <c r="D899" s="68" t="str">
        <f t="shared" si="133"/>
        <v/>
      </c>
      <c r="E899" s="68" t="str">
        <f t="shared" si="134"/>
        <v/>
      </c>
      <c r="F899" s="68" t="str">
        <f t="shared" si="135"/>
        <v/>
      </c>
      <c r="G899" s="69"/>
      <c r="H899" s="68" t="str">
        <f t="shared" si="136"/>
        <v/>
      </c>
      <c r="I899" s="68" t="str">
        <f t="shared" si="137"/>
        <v/>
      </c>
      <c r="J899" s="70" t="str">
        <f t="shared" si="138"/>
        <v/>
      </c>
      <c r="K899" s="68" t="str">
        <f t="shared" si="139"/>
        <v/>
      </c>
      <c r="L899" s="68" t="str">
        <f>IF(A899="","",SUM($K$31:K899))</f>
        <v/>
      </c>
    </row>
    <row r="900" spans="1:12">
      <c r="A900" s="65" t="str">
        <f t="shared" si="130"/>
        <v/>
      </c>
      <c r="B900" s="66" t="str">
        <f t="shared" si="131"/>
        <v/>
      </c>
      <c r="C900" s="67" t="str">
        <f t="shared" si="132"/>
        <v/>
      </c>
      <c r="D900" s="68" t="str">
        <f t="shared" si="133"/>
        <v/>
      </c>
      <c r="E900" s="68" t="str">
        <f t="shared" si="134"/>
        <v/>
      </c>
      <c r="F900" s="68" t="str">
        <f t="shared" si="135"/>
        <v/>
      </c>
      <c r="G900" s="69"/>
      <c r="H900" s="68" t="str">
        <f t="shared" si="136"/>
        <v/>
      </c>
      <c r="I900" s="68" t="str">
        <f t="shared" si="137"/>
        <v/>
      </c>
      <c r="J900" s="70" t="str">
        <f t="shared" si="138"/>
        <v/>
      </c>
      <c r="K900" s="68" t="str">
        <f t="shared" si="139"/>
        <v/>
      </c>
      <c r="L900" s="68" t="str">
        <f>IF(A900="","",SUM($K$31:K900))</f>
        <v/>
      </c>
    </row>
    <row r="901" spans="1:12">
      <c r="A901" s="65" t="str">
        <f t="shared" si="130"/>
        <v/>
      </c>
      <c r="B901" s="66" t="str">
        <f t="shared" si="131"/>
        <v/>
      </c>
      <c r="C901" s="67" t="str">
        <f t="shared" si="132"/>
        <v/>
      </c>
      <c r="D901" s="68" t="str">
        <f t="shared" si="133"/>
        <v/>
      </c>
      <c r="E901" s="68" t="str">
        <f t="shared" si="134"/>
        <v/>
      </c>
      <c r="F901" s="68" t="str">
        <f t="shared" si="135"/>
        <v/>
      </c>
      <c r="G901" s="69"/>
      <c r="H901" s="68" t="str">
        <f t="shared" si="136"/>
        <v/>
      </c>
      <c r="I901" s="68" t="str">
        <f t="shared" si="137"/>
        <v/>
      </c>
      <c r="J901" s="70" t="str">
        <f t="shared" si="138"/>
        <v/>
      </c>
      <c r="K901" s="68" t="str">
        <f t="shared" si="139"/>
        <v/>
      </c>
      <c r="L901" s="68" t="str">
        <f>IF(A901="","",SUM($K$31:K901))</f>
        <v/>
      </c>
    </row>
    <row r="902" spans="1:12">
      <c r="A902" s="65" t="str">
        <f t="shared" si="130"/>
        <v/>
      </c>
      <c r="B902" s="66" t="str">
        <f t="shared" si="131"/>
        <v/>
      </c>
      <c r="C902" s="67" t="str">
        <f t="shared" si="132"/>
        <v/>
      </c>
      <c r="D902" s="68" t="str">
        <f t="shared" si="133"/>
        <v/>
      </c>
      <c r="E902" s="68" t="str">
        <f t="shared" si="134"/>
        <v/>
      </c>
      <c r="F902" s="68" t="str">
        <f t="shared" si="135"/>
        <v/>
      </c>
      <c r="G902" s="69"/>
      <c r="H902" s="68" t="str">
        <f t="shared" si="136"/>
        <v/>
      </c>
      <c r="I902" s="68" t="str">
        <f t="shared" si="137"/>
        <v/>
      </c>
      <c r="J902" s="70" t="str">
        <f t="shared" si="138"/>
        <v/>
      </c>
      <c r="K902" s="68" t="str">
        <f t="shared" si="139"/>
        <v/>
      </c>
      <c r="L902" s="68" t="str">
        <f>IF(A902="","",SUM($K$31:K902))</f>
        <v/>
      </c>
    </row>
    <row r="903" spans="1:12">
      <c r="A903" s="65" t="str">
        <f t="shared" si="130"/>
        <v/>
      </c>
      <c r="B903" s="66" t="str">
        <f t="shared" si="131"/>
        <v/>
      </c>
      <c r="C903" s="67" t="str">
        <f t="shared" si="132"/>
        <v/>
      </c>
      <c r="D903" s="68" t="str">
        <f t="shared" si="133"/>
        <v/>
      </c>
      <c r="E903" s="68" t="str">
        <f t="shared" si="134"/>
        <v/>
      </c>
      <c r="F903" s="68" t="str">
        <f t="shared" si="135"/>
        <v/>
      </c>
      <c r="G903" s="69"/>
      <c r="H903" s="68" t="str">
        <f t="shared" si="136"/>
        <v/>
      </c>
      <c r="I903" s="68" t="str">
        <f t="shared" si="137"/>
        <v/>
      </c>
      <c r="J903" s="70" t="str">
        <f t="shared" si="138"/>
        <v/>
      </c>
      <c r="K903" s="68" t="str">
        <f t="shared" si="139"/>
        <v/>
      </c>
      <c r="L903" s="68" t="str">
        <f>IF(A903="","",SUM($K$31:K903))</f>
        <v/>
      </c>
    </row>
    <row r="904" spans="1:12">
      <c r="A904" s="65" t="str">
        <f t="shared" si="130"/>
        <v/>
      </c>
      <c r="B904" s="66" t="str">
        <f t="shared" si="131"/>
        <v/>
      </c>
      <c r="C904" s="67" t="str">
        <f t="shared" si="132"/>
        <v/>
      </c>
      <c r="D904" s="68" t="str">
        <f t="shared" si="133"/>
        <v/>
      </c>
      <c r="E904" s="68" t="str">
        <f t="shared" si="134"/>
        <v/>
      </c>
      <c r="F904" s="68" t="str">
        <f t="shared" si="135"/>
        <v/>
      </c>
      <c r="G904" s="69"/>
      <c r="H904" s="68" t="str">
        <f t="shared" si="136"/>
        <v/>
      </c>
      <c r="I904" s="68" t="str">
        <f t="shared" si="137"/>
        <v/>
      </c>
      <c r="J904" s="70" t="str">
        <f t="shared" si="138"/>
        <v/>
      </c>
      <c r="K904" s="68" t="str">
        <f t="shared" si="139"/>
        <v/>
      </c>
      <c r="L904" s="68" t="str">
        <f>IF(A904="","",SUM($K$31:K904))</f>
        <v/>
      </c>
    </row>
    <row r="905" spans="1:12">
      <c r="A905" s="65" t="str">
        <f t="shared" si="130"/>
        <v/>
      </c>
      <c r="B905" s="66" t="str">
        <f t="shared" si="131"/>
        <v/>
      </c>
      <c r="C905" s="67" t="str">
        <f t="shared" si="132"/>
        <v/>
      </c>
      <c r="D905" s="68" t="str">
        <f t="shared" si="133"/>
        <v/>
      </c>
      <c r="E905" s="68" t="str">
        <f t="shared" si="134"/>
        <v/>
      </c>
      <c r="F905" s="68" t="str">
        <f t="shared" si="135"/>
        <v/>
      </c>
      <c r="G905" s="69"/>
      <c r="H905" s="68" t="str">
        <f t="shared" si="136"/>
        <v/>
      </c>
      <c r="I905" s="68" t="str">
        <f t="shared" si="137"/>
        <v/>
      </c>
      <c r="J905" s="70" t="str">
        <f t="shared" si="138"/>
        <v/>
      </c>
      <c r="K905" s="68" t="str">
        <f t="shared" si="139"/>
        <v/>
      </c>
      <c r="L905" s="68" t="str">
        <f>IF(A905="","",SUM($K$31:K905))</f>
        <v/>
      </c>
    </row>
    <row r="906" spans="1:12">
      <c r="A906" s="65" t="str">
        <f t="shared" si="130"/>
        <v/>
      </c>
      <c r="B906" s="66" t="str">
        <f t="shared" si="131"/>
        <v/>
      </c>
      <c r="C906" s="67" t="str">
        <f t="shared" si="132"/>
        <v/>
      </c>
      <c r="D906" s="68" t="str">
        <f t="shared" si="133"/>
        <v/>
      </c>
      <c r="E906" s="68" t="str">
        <f t="shared" si="134"/>
        <v/>
      </c>
      <c r="F906" s="68" t="str">
        <f t="shared" si="135"/>
        <v/>
      </c>
      <c r="G906" s="69"/>
      <c r="H906" s="68" t="str">
        <f t="shared" si="136"/>
        <v/>
      </c>
      <c r="I906" s="68" t="str">
        <f t="shared" si="137"/>
        <v/>
      </c>
      <c r="J906" s="70" t="str">
        <f t="shared" si="138"/>
        <v/>
      </c>
      <c r="K906" s="68" t="str">
        <f t="shared" si="139"/>
        <v/>
      </c>
      <c r="L906" s="68" t="str">
        <f>IF(A906="","",SUM($K$31:K906))</f>
        <v/>
      </c>
    </row>
    <row r="907" spans="1:12">
      <c r="A907" s="65" t="str">
        <f t="shared" si="130"/>
        <v/>
      </c>
      <c r="B907" s="66" t="str">
        <f t="shared" si="131"/>
        <v/>
      </c>
      <c r="C907" s="67" t="str">
        <f t="shared" si="132"/>
        <v/>
      </c>
      <c r="D907" s="68" t="str">
        <f t="shared" si="133"/>
        <v/>
      </c>
      <c r="E907" s="68" t="str">
        <f t="shared" si="134"/>
        <v/>
      </c>
      <c r="F907" s="68" t="str">
        <f t="shared" si="135"/>
        <v/>
      </c>
      <c r="G907" s="69"/>
      <c r="H907" s="68" t="str">
        <f t="shared" si="136"/>
        <v/>
      </c>
      <c r="I907" s="68" t="str">
        <f t="shared" si="137"/>
        <v/>
      </c>
      <c r="J907" s="70" t="str">
        <f t="shared" si="138"/>
        <v/>
      </c>
      <c r="K907" s="68" t="str">
        <f t="shared" si="139"/>
        <v/>
      </c>
      <c r="L907" s="68" t="str">
        <f>IF(A907="","",SUM($K$31:K907))</f>
        <v/>
      </c>
    </row>
    <row r="908" spans="1:12">
      <c r="A908" s="65" t="str">
        <f t="shared" si="130"/>
        <v/>
      </c>
      <c r="B908" s="66" t="str">
        <f t="shared" si="131"/>
        <v/>
      </c>
      <c r="C908" s="67" t="str">
        <f t="shared" si="132"/>
        <v/>
      </c>
      <c r="D908" s="68" t="str">
        <f t="shared" si="133"/>
        <v/>
      </c>
      <c r="E908" s="68" t="str">
        <f t="shared" si="134"/>
        <v/>
      </c>
      <c r="F908" s="68" t="str">
        <f t="shared" si="135"/>
        <v/>
      </c>
      <c r="G908" s="69"/>
      <c r="H908" s="68" t="str">
        <f t="shared" si="136"/>
        <v/>
      </c>
      <c r="I908" s="68" t="str">
        <f t="shared" si="137"/>
        <v/>
      </c>
      <c r="J908" s="70" t="str">
        <f t="shared" si="138"/>
        <v/>
      </c>
      <c r="K908" s="68" t="str">
        <f t="shared" si="139"/>
        <v/>
      </c>
      <c r="L908" s="68" t="str">
        <f>IF(A908="","",SUM($K$31:K908))</f>
        <v/>
      </c>
    </row>
    <row r="909" spans="1:12">
      <c r="A909" s="65" t="str">
        <f t="shared" si="130"/>
        <v/>
      </c>
      <c r="B909" s="66" t="str">
        <f t="shared" si="131"/>
        <v/>
      </c>
      <c r="C909" s="67" t="str">
        <f t="shared" si="132"/>
        <v/>
      </c>
      <c r="D909" s="68" t="str">
        <f t="shared" si="133"/>
        <v/>
      </c>
      <c r="E909" s="68" t="str">
        <f t="shared" si="134"/>
        <v/>
      </c>
      <c r="F909" s="68" t="str">
        <f t="shared" si="135"/>
        <v/>
      </c>
      <c r="G909" s="69"/>
      <c r="H909" s="68" t="str">
        <f t="shared" si="136"/>
        <v/>
      </c>
      <c r="I909" s="68" t="str">
        <f t="shared" si="137"/>
        <v/>
      </c>
      <c r="J909" s="70" t="str">
        <f t="shared" si="138"/>
        <v/>
      </c>
      <c r="K909" s="68" t="str">
        <f t="shared" si="139"/>
        <v/>
      </c>
      <c r="L909" s="68" t="str">
        <f>IF(A909="","",SUM($K$31:K909))</f>
        <v/>
      </c>
    </row>
    <row r="910" spans="1:12">
      <c r="A910" s="65" t="str">
        <f t="shared" si="130"/>
        <v/>
      </c>
      <c r="B910" s="66" t="str">
        <f t="shared" si="131"/>
        <v/>
      </c>
      <c r="C910" s="67" t="str">
        <f t="shared" si="132"/>
        <v/>
      </c>
      <c r="D910" s="68" t="str">
        <f t="shared" si="133"/>
        <v/>
      </c>
      <c r="E910" s="68" t="str">
        <f t="shared" si="134"/>
        <v/>
      </c>
      <c r="F910" s="68" t="str">
        <f t="shared" si="135"/>
        <v/>
      </c>
      <c r="G910" s="69"/>
      <c r="H910" s="68" t="str">
        <f t="shared" si="136"/>
        <v/>
      </c>
      <c r="I910" s="68" t="str">
        <f t="shared" si="137"/>
        <v/>
      </c>
      <c r="J910" s="70" t="str">
        <f t="shared" si="138"/>
        <v/>
      </c>
      <c r="K910" s="68" t="str">
        <f t="shared" si="139"/>
        <v/>
      </c>
      <c r="L910" s="68" t="str">
        <f>IF(A910="","",SUM($K$31:K910))</f>
        <v/>
      </c>
    </row>
    <row r="911" spans="1:12">
      <c r="A911" s="65" t="str">
        <f t="shared" si="130"/>
        <v/>
      </c>
      <c r="B911" s="66" t="str">
        <f t="shared" si="131"/>
        <v/>
      </c>
      <c r="C911" s="67" t="str">
        <f t="shared" si="132"/>
        <v/>
      </c>
      <c r="D911" s="68" t="str">
        <f t="shared" si="133"/>
        <v/>
      </c>
      <c r="E911" s="68" t="str">
        <f t="shared" si="134"/>
        <v/>
      </c>
      <c r="F911" s="68" t="str">
        <f t="shared" si="135"/>
        <v/>
      </c>
      <c r="G911" s="69"/>
      <c r="H911" s="68" t="str">
        <f t="shared" si="136"/>
        <v/>
      </c>
      <c r="I911" s="68" t="str">
        <f t="shared" si="137"/>
        <v/>
      </c>
      <c r="J911" s="70" t="str">
        <f t="shared" si="138"/>
        <v/>
      </c>
      <c r="K911" s="68" t="str">
        <f t="shared" si="139"/>
        <v/>
      </c>
      <c r="L911" s="68" t="str">
        <f>IF(A911="","",SUM($K$31:K911))</f>
        <v/>
      </c>
    </row>
    <row r="912" spans="1:12">
      <c r="A912" s="65" t="str">
        <f t="shared" si="130"/>
        <v/>
      </c>
      <c r="B912" s="66" t="str">
        <f t="shared" si="131"/>
        <v/>
      </c>
      <c r="C912" s="67" t="str">
        <f t="shared" si="132"/>
        <v/>
      </c>
      <c r="D912" s="68" t="str">
        <f t="shared" si="133"/>
        <v/>
      </c>
      <c r="E912" s="68" t="str">
        <f t="shared" si="134"/>
        <v/>
      </c>
      <c r="F912" s="68" t="str">
        <f t="shared" si="135"/>
        <v/>
      </c>
      <c r="G912" s="69"/>
      <c r="H912" s="68" t="str">
        <f t="shared" si="136"/>
        <v/>
      </c>
      <c r="I912" s="68" t="str">
        <f t="shared" si="137"/>
        <v/>
      </c>
      <c r="J912" s="70" t="str">
        <f t="shared" si="138"/>
        <v/>
      </c>
      <c r="K912" s="68" t="str">
        <f t="shared" si="139"/>
        <v/>
      </c>
      <c r="L912" s="68" t="str">
        <f>IF(A912="","",SUM($K$31:K912))</f>
        <v/>
      </c>
    </row>
    <row r="913" spans="1:12">
      <c r="A913" s="65" t="str">
        <f t="shared" si="130"/>
        <v/>
      </c>
      <c r="B913" s="66" t="str">
        <f t="shared" si="131"/>
        <v/>
      </c>
      <c r="C913" s="67" t="str">
        <f t="shared" si="132"/>
        <v/>
      </c>
      <c r="D913" s="68" t="str">
        <f t="shared" si="133"/>
        <v/>
      </c>
      <c r="E913" s="68" t="str">
        <f t="shared" si="134"/>
        <v/>
      </c>
      <c r="F913" s="68" t="str">
        <f t="shared" si="135"/>
        <v/>
      </c>
      <c r="G913" s="69"/>
      <c r="H913" s="68" t="str">
        <f t="shared" si="136"/>
        <v/>
      </c>
      <c r="I913" s="68" t="str">
        <f t="shared" si="137"/>
        <v/>
      </c>
      <c r="J913" s="70" t="str">
        <f t="shared" si="138"/>
        <v/>
      </c>
      <c r="K913" s="68" t="str">
        <f t="shared" si="139"/>
        <v/>
      </c>
      <c r="L913" s="68" t="str">
        <f>IF(A913="","",SUM($K$31:K913))</f>
        <v/>
      </c>
    </row>
    <row r="914" spans="1:12">
      <c r="A914" s="65" t="str">
        <f t="shared" si="130"/>
        <v/>
      </c>
      <c r="B914" s="66" t="str">
        <f t="shared" si="131"/>
        <v/>
      </c>
      <c r="C914" s="67" t="str">
        <f t="shared" si="132"/>
        <v/>
      </c>
      <c r="D914" s="68" t="str">
        <f t="shared" si="133"/>
        <v/>
      </c>
      <c r="E914" s="68" t="str">
        <f t="shared" si="134"/>
        <v/>
      </c>
      <c r="F914" s="68" t="str">
        <f t="shared" si="135"/>
        <v/>
      </c>
      <c r="G914" s="69"/>
      <c r="H914" s="68" t="str">
        <f t="shared" si="136"/>
        <v/>
      </c>
      <c r="I914" s="68" t="str">
        <f t="shared" si="137"/>
        <v/>
      </c>
      <c r="J914" s="70" t="str">
        <f t="shared" si="138"/>
        <v/>
      </c>
      <c r="K914" s="68" t="str">
        <f t="shared" si="139"/>
        <v/>
      </c>
      <c r="L914" s="68" t="str">
        <f>IF(A914="","",SUM($K$31:K914))</f>
        <v/>
      </c>
    </row>
    <row r="915" spans="1:12">
      <c r="A915" s="65" t="str">
        <f t="shared" si="130"/>
        <v/>
      </c>
      <c r="B915" s="66" t="str">
        <f t="shared" si="131"/>
        <v/>
      </c>
      <c r="C915" s="67" t="str">
        <f t="shared" si="132"/>
        <v/>
      </c>
      <c r="D915" s="68" t="str">
        <f t="shared" si="133"/>
        <v/>
      </c>
      <c r="E915" s="68" t="str">
        <f t="shared" si="134"/>
        <v/>
      </c>
      <c r="F915" s="68" t="str">
        <f t="shared" si="135"/>
        <v/>
      </c>
      <c r="G915" s="69"/>
      <c r="H915" s="68" t="str">
        <f t="shared" si="136"/>
        <v/>
      </c>
      <c r="I915" s="68" t="str">
        <f t="shared" si="137"/>
        <v/>
      </c>
      <c r="J915" s="70" t="str">
        <f t="shared" si="138"/>
        <v/>
      </c>
      <c r="K915" s="68" t="str">
        <f t="shared" si="139"/>
        <v/>
      </c>
      <c r="L915" s="68" t="str">
        <f>IF(A915="","",SUM($K$31:K915))</f>
        <v/>
      </c>
    </row>
    <row r="916" spans="1:12">
      <c r="A916" s="65" t="str">
        <f t="shared" si="130"/>
        <v/>
      </c>
      <c r="B916" s="66" t="str">
        <f t="shared" si="131"/>
        <v/>
      </c>
      <c r="C916" s="67" t="str">
        <f t="shared" si="132"/>
        <v/>
      </c>
      <c r="D916" s="68" t="str">
        <f t="shared" si="133"/>
        <v/>
      </c>
      <c r="E916" s="68" t="str">
        <f t="shared" si="134"/>
        <v/>
      </c>
      <c r="F916" s="68" t="str">
        <f t="shared" si="135"/>
        <v/>
      </c>
      <c r="G916" s="69"/>
      <c r="H916" s="68" t="str">
        <f t="shared" si="136"/>
        <v/>
      </c>
      <c r="I916" s="68" t="str">
        <f t="shared" si="137"/>
        <v/>
      </c>
      <c r="J916" s="70" t="str">
        <f t="shared" si="138"/>
        <v/>
      </c>
      <c r="K916" s="68" t="str">
        <f t="shared" si="139"/>
        <v/>
      </c>
      <c r="L916" s="68" t="str">
        <f>IF(A916="","",SUM($K$31:K916))</f>
        <v/>
      </c>
    </row>
    <row r="917" spans="1:12">
      <c r="A917" s="65" t="str">
        <f t="shared" si="130"/>
        <v/>
      </c>
      <c r="B917" s="66" t="str">
        <f t="shared" si="131"/>
        <v/>
      </c>
      <c r="C917" s="67" t="str">
        <f t="shared" si="132"/>
        <v/>
      </c>
      <c r="D917" s="68" t="str">
        <f t="shared" si="133"/>
        <v/>
      </c>
      <c r="E917" s="68" t="str">
        <f t="shared" si="134"/>
        <v/>
      </c>
      <c r="F917" s="68" t="str">
        <f t="shared" si="135"/>
        <v/>
      </c>
      <c r="G917" s="69"/>
      <c r="H917" s="68" t="str">
        <f t="shared" si="136"/>
        <v/>
      </c>
      <c r="I917" s="68" t="str">
        <f t="shared" si="137"/>
        <v/>
      </c>
      <c r="J917" s="70" t="str">
        <f t="shared" si="138"/>
        <v/>
      </c>
      <c r="K917" s="68" t="str">
        <f t="shared" si="139"/>
        <v/>
      </c>
      <c r="L917" s="68" t="str">
        <f>IF(A917="","",SUM($K$31:K917))</f>
        <v/>
      </c>
    </row>
    <row r="918" spans="1:12">
      <c r="A918" s="65" t="str">
        <f t="shared" si="130"/>
        <v/>
      </c>
      <c r="B918" s="66" t="str">
        <f t="shared" si="131"/>
        <v/>
      </c>
      <c r="C918" s="67" t="str">
        <f t="shared" si="132"/>
        <v/>
      </c>
      <c r="D918" s="68" t="str">
        <f t="shared" si="133"/>
        <v/>
      </c>
      <c r="E918" s="68" t="str">
        <f t="shared" si="134"/>
        <v/>
      </c>
      <c r="F918" s="68" t="str">
        <f t="shared" si="135"/>
        <v/>
      </c>
      <c r="G918" s="69"/>
      <c r="H918" s="68" t="str">
        <f t="shared" si="136"/>
        <v/>
      </c>
      <c r="I918" s="68" t="str">
        <f t="shared" si="137"/>
        <v/>
      </c>
      <c r="J918" s="70" t="str">
        <f t="shared" si="138"/>
        <v/>
      </c>
      <c r="K918" s="68" t="str">
        <f t="shared" si="139"/>
        <v/>
      </c>
      <c r="L918" s="68" t="str">
        <f>IF(A918="","",SUM($K$31:K918))</f>
        <v/>
      </c>
    </row>
    <row r="919" spans="1:12">
      <c r="A919" s="65" t="str">
        <f t="shared" si="130"/>
        <v/>
      </c>
      <c r="B919" s="66" t="str">
        <f t="shared" si="131"/>
        <v/>
      </c>
      <c r="C919" s="67" t="str">
        <f t="shared" si="132"/>
        <v/>
      </c>
      <c r="D919" s="68" t="str">
        <f t="shared" si="133"/>
        <v/>
      </c>
      <c r="E919" s="68" t="str">
        <f t="shared" si="134"/>
        <v/>
      </c>
      <c r="F919" s="68" t="str">
        <f t="shared" si="135"/>
        <v/>
      </c>
      <c r="G919" s="69"/>
      <c r="H919" s="68" t="str">
        <f t="shared" si="136"/>
        <v/>
      </c>
      <c r="I919" s="68" t="str">
        <f t="shared" si="137"/>
        <v/>
      </c>
      <c r="J919" s="70" t="str">
        <f t="shared" si="138"/>
        <v/>
      </c>
      <c r="K919" s="68" t="str">
        <f t="shared" si="139"/>
        <v/>
      </c>
      <c r="L919" s="68" t="str">
        <f>IF(A919="","",SUM($K$31:K919))</f>
        <v/>
      </c>
    </row>
    <row r="920" spans="1:12">
      <c r="A920" s="65" t="str">
        <f t="shared" si="130"/>
        <v/>
      </c>
      <c r="B920" s="66" t="str">
        <f t="shared" si="131"/>
        <v/>
      </c>
      <c r="C920" s="67" t="str">
        <f t="shared" si="132"/>
        <v/>
      </c>
      <c r="D920" s="68" t="str">
        <f t="shared" si="133"/>
        <v/>
      </c>
      <c r="E920" s="68" t="str">
        <f t="shared" si="134"/>
        <v/>
      </c>
      <c r="F920" s="68" t="str">
        <f t="shared" si="135"/>
        <v/>
      </c>
      <c r="G920" s="69"/>
      <c r="H920" s="68" t="str">
        <f t="shared" si="136"/>
        <v/>
      </c>
      <c r="I920" s="68" t="str">
        <f t="shared" si="137"/>
        <v/>
      </c>
      <c r="J920" s="70" t="str">
        <f t="shared" si="138"/>
        <v/>
      </c>
      <c r="K920" s="68" t="str">
        <f t="shared" si="139"/>
        <v/>
      </c>
      <c r="L920" s="68" t="str">
        <f>IF(A920="","",SUM($K$31:K920))</f>
        <v/>
      </c>
    </row>
    <row r="921" spans="1:12">
      <c r="A921" s="65" t="str">
        <f t="shared" si="130"/>
        <v/>
      </c>
      <c r="B921" s="66" t="str">
        <f t="shared" si="131"/>
        <v/>
      </c>
      <c r="C921" s="67" t="str">
        <f t="shared" si="132"/>
        <v/>
      </c>
      <c r="D921" s="68" t="str">
        <f t="shared" si="133"/>
        <v/>
      </c>
      <c r="E921" s="68" t="str">
        <f t="shared" si="134"/>
        <v/>
      </c>
      <c r="F921" s="68" t="str">
        <f t="shared" si="135"/>
        <v/>
      </c>
      <c r="G921" s="69"/>
      <c r="H921" s="68" t="str">
        <f t="shared" si="136"/>
        <v/>
      </c>
      <c r="I921" s="68" t="str">
        <f t="shared" si="137"/>
        <v/>
      </c>
      <c r="J921" s="70" t="str">
        <f t="shared" si="138"/>
        <v/>
      </c>
      <c r="K921" s="68" t="str">
        <f t="shared" si="139"/>
        <v/>
      </c>
      <c r="L921" s="68" t="str">
        <f>IF(A921="","",SUM($K$31:K921))</f>
        <v/>
      </c>
    </row>
    <row r="922" spans="1:12">
      <c r="A922" s="65" t="str">
        <f t="shared" si="130"/>
        <v/>
      </c>
      <c r="B922" s="66" t="str">
        <f t="shared" si="131"/>
        <v/>
      </c>
      <c r="C922" s="67" t="str">
        <f t="shared" si="132"/>
        <v/>
      </c>
      <c r="D922" s="68" t="str">
        <f t="shared" si="133"/>
        <v/>
      </c>
      <c r="E922" s="68" t="str">
        <f t="shared" si="134"/>
        <v/>
      </c>
      <c r="F922" s="68" t="str">
        <f t="shared" si="135"/>
        <v/>
      </c>
      <c r="G922" s="69"/>
      <c r="H922" s="68" t="str">
        <f t="shared" si="136"/>
        <v/>
      </c>
      <c r="I922" s="68" t="str">
        <f t="shared" si="137"/>
        <v/>
      </c>
      <c r="J922" s="70" t="str">
        <f t="shared" si="138"/>
        <v/>
      </c>
      <c r="K922" s="68" t="str">
        <f t="shared" si="139"/>
        <v/>
      </c>
      <c r="L922" s="68" t="str">
        <f>IF(A922="","",SUM($K$31:K922))</f>
        <v/>
      </c>
    </row>
    <row r="923" spans="1:12">
      <c r="A923" s="65" t="str">
        <f t="shared" si="130"/>
        <v/>
      </c>
      <c r="B923" s="66" t="str">
        <f t="shared" si="131"/>
        <v/>
      </c>
      <c r="C923" s="67" t="str">
        <f t="shared" si="132"/>
        <v/>
      </c>
      <c r="D923" s="68" t="str">
        <f t="shared" si="133"/>
        <v/>
      </c>
      <c r="E923" s="68" t="str">
        <f t="shared" si="134"/>
        <v/>
      </c>
      <c r="F923" s="68" t="str">
        <f t="shared" si="135"/>
        <v/>
      </c>
      <c r="G923" s="69"/>
      <c r="H923" s="68" t="str">
        <f t="shared" si="136"/>
        <v/>
      </c>
      <c r="I923" s="68" t="str">
        <f t="shared" si="137"/>
        <v/>
      </c>
      <c r="J923" s="70" t="str">
        <f t="shared" si="138"/>
        <v/>
      </c>
      <c r="K923" s="68" t="str">
        <f t="shared" si="139"/>
        <v/>
      </c>
      <c r="L923" s="68" t="str">
        <f>IF(A923="","",SUM($K$31:K923))</f>
        <v/>
      </c>
    </row>
    <row r="924" spans="1:12">
      <c r="A924" s="65" t="str">
        <f t="shared" si="130"/>
        <v/>
      </c>
      <c r="B924" s="66" t="str">
        <f t="shared" si="131"/>
        <v/>
      </c>
      <c r="C924" s="67" t="str">
        <f t="shared" si="132"/>
        <v/>
      </c>
      <c r="D924" s="68" t="str">
        <f t="shared" si="133"/>
        <v/>
      </c>
      <c r="E924" s="68" t="str">
        <f t="shared" si="134"/>
        <v/>
      </c>
      <c r="F924" s="68" t="str">
        <f t="shared" si="135"/>
        <v/>
      </c>
      <c r="G924" s="69"/>
      <c r="H924" s="68" t="str">
        <f t="shared" si="136"/>
        <v/>
      </c>
      <c r="I924" s="68" t="str">
        <f t="shared" si="137"/>
        <v/>
      </c>
      <c r="J924" s="70" t="str">
        <f t="shared" si="138"/>
        <v/>
      </c>
      <c r="K924" s="68" t="str">
        <f t="shared" si="139"/>
        <v/>
      </c>
      <c r="L924" s="68" t="str">
        <f>IF(A924="","",SUM($K$31:K924))</f>
        <v/>
      </c>
    </row>
    <row r="925" spans="1:12">
      <c r="A925" s="65" t="str">
        <f t="shared" si="130"/>
        <v/>
      </c>
      <c r="B925" s="66" t="str">
        <f t="shared" si="131"/>
        <v/>
      </c>
      <c r="C925" s="67" t="str">
        <f t="shared" si="132"/>
        <v/>
      </c>
      <c r="D925" s="68" t="str">
        <f t="shared" si="133"/>
        <v/>
      </c>
      <c r="E925" s="68" t="str">
        <f t="shared" si="134"/>
        <v/>
      </c>
      <c r="F925" s="68" t="str">
        <f t="shared" si="135"/>
        <v/>
      </c>
      <c r="G925" s="69"/>
      <c r="H925" s="68" t="str">
        <f t="shared" si="136"/>
        <v/>
      </c>
      <c r="I925" s="68" t="str">
        <f t="shared" si="137"/>
        <v/>
      </c>
      <c r="J925" s="70" t="str">
        <f t="shared" si="138"/>
        <v/>
      </c>
      <c r="K925" s="68" t="str">
        <f t="shared" si="139"/>
        <v/>
      </c>
      <c r="L925" s="68" t="str">
        <f>IF(A925="","",SUM($K$31:K925))</f>
        <v/>
      </c>
    </row>
    <row r="926" spans="1:12">
      <c r="A926" s="65" t="str">
        <f t="shared" si="130"/>
        <v/>
      </c>
      <c r="B926" s="66" t="str">
        <f t="shared" si="131"/>
        <v/>
      </c>
      <c r="C926" s="67" t="str">
        <f t="shared" si="132"/>
        <v/>
      </c>
      <c r="D926" s="68" t="str">
        <f t="shared" si="133"/>
        <v/>
      </c>
      <c r="E926" s="68" t="str">
        <f t="shared" si="134"/>
        <v/>
      </c>
      <c r="F926" s="68" t="str">
        <f t="shared" si="135"/>
        <v/>
      </c>
      <c r="G926" s="69"/>
      <c r="H926" s="68" t="str">
        <f t="shared" si="136"/>
        <v/>
      </c>
      <c r="I926" s="68" t="str">
        <f t="shared" si="137"/>
        <v/>
      </c>
      <c r="J926" s="70" t="str">
        <f t="shared" si="138"/>
        <v/>
      </c>
      <c r="K926" s="68" t="str">
        <f t="shared" si="139"/>
        <v/>
      </c>
      <c r="L926" s="68" t="str">
        <f>IF(A926="","",SUM($K$31:K926))</f>
        <v/>
      </c>
    </row>
    <row r="927" spans="1:12">
      <c r="A927" s="65" t="str">
        <f t="shared" ref="A927:A990" si="140">IF(I926="","",IF(OR(A926&gt;=nper,ROUND(I926,2)&lt;=0),"",A926+1))</f>
        <v/>
      </c>
      <c r="B927" s="66" t="str">
        <f t="shared" ref="B927:B990" si="141">IF(A927="","",IF(OR(periods_per_year=26,periods_per_year=52),IF(periods_per_year=26,IF(A927=1,fpdate,B926+14),IF(periods_per_year=52,IF(A927=1,fpdate,B926+7),"n/a")),IF(periods_per_year=24,DATE(YEAR(fpdate),MONTH(fpdate)+(A927-1)/2+IF(AND(DAY(fpdate)&gt;=15,MOD(A927,2)=0),1,0),IF(MOD(A927,2)=0,IF(DAY(fpdate)&gt;=15,DAY(fpdate)-14,DAY(fpdate)+14),DAY(fpdate))),IF(DAY(DATE(YEAR(fpdate),MONTH(fpdate)+A927-1,DAY(fpdate)))&lt;&gt;DAY(fpdate),DATE(YEAR(fpdate),MONTH(fpdate)+A927,0),DATE(YEAR(fpdate),MONTH(fpdate)+A927-1,DAY(fpdate))))))</f>
        <v/>
      </c>
      <c r="C927" s="67" t="str">
        <f t="shared" ref="C927:C990" si="142">IF(A927="","",IF(variable,IF(A927&lt;$L$6*periods_per_year,start_rate,IF($L$10&gt;=0,MIN($L$7,start_rate+$L$10*ROUNDUP((A927-$L$6*periods_per_year)/$L$9,0)),MAX($L$8,start_rate+$L$10*ROUNDUP((A927-$L$6*periods_per_year)/$L$9,0)))),start_rate))</f>
        <v/>
      </c>
      <c r="D927" s="68" t="str">
        <f t="shared" ref="D927:D990" si="143">IF(A927="","",ROUND((((1+C927/CP)^(CP/periods_per_year))-1)*I926,2))</f>
        <v/>
      </c>
      <c r="E927" s="68" t="str">
        <f t="shared" ref="E927:E990" si="144">IF(A927="","",IF(A927=nper,I926+D927,MIN(I926+D927,IF(C927=C926,E926,IF($D$10="Acc Bi-Weekly",ROUND((-PMT(((1+C927/CP)^(CP/12))-1,(nper-A927+1)*12/26,I926))/2,2),IF($D$10="Acc Weekly",ROUND((-PMT(((1+C927/CP)^(CP/12))-1,(nper-A927+1)*12/52,I926))/4,2),ROUND(-PMT(((1+C927/CP)^(CP/periods_per_year))-1,nper-A927+1,I926),2)))))))</f>
        <v/>
      </c>
      <c r="F927" s="68" t="str">
        <f t="shared" ref="F927:F990" si="145">IF(A927="","",IF(I926&lt;=E927,0,IF(IF(MOD(A927,int)=0,$D$14,0)+E927&gt;=I926+D927,I926+D927-E927,IF(MOD(A927,int)=0,$D$14,0)+IF(IF(MOD(A927,int)=0,$D$14,0)+IF(MOD(A927-$D$17,periods_per_year)=0,$D$16,0)+E927&lt;I926+D927,IF(MOD(A927-$D$17,periods_per_year)=0,$D$16,0),I926+D927-IF(MOD(A927,int)=0,$D$14,0)-E927))))</f>
        <v/>
      </c>
      <c r="G927" s="69"/>
      <c r="H927" s="68" t="str">
        <f t="shared" ref="H927:H990" si="146">IF(A927="","",E927-D927+G927+IF(F927="",0,F927))</f>
        <v/>
      </c>
      <c r="I927" s="68" t="str">
        <f t="shared" ref="I927:I990" si="147">IF(A927="","",I926-H927)</f>
        <v/>
      </c>
      <c r="J927" s="70" t="str">
        <f t="shared" ref="J927:J990" si="148">IF(A927="","",IF(MOD(A927,periods_per_year)=0,A927/periods_per_year,""))</f>
        <v/>
      </c>
      <c r="K927" s="68" t="str">
        <f t="shared" ref="K927:K990" si="149">IF(A927="","",$L$22*D927)</f>
        <v/>
      </c>
      <c r="L927" s="68" t="str">
        <f>IF(A927="","",SUM($K$31:K927))</f>
        <v/>
      </c>
    </row>
    <row r="928" spans="1:12">
      <c r="A928" s="65" t="str">
        <f t="shared" si="140"/>
        <v/>
      </c>
      <c r="B928" s="66" t="str">
        <f t="shared" si="141"/>
        <v/>
      </c>
      <c r="C928" s="67" t="str">
        <f t="shared" si="142"/>
        <v/>
      </c>
      <c r="D928" s="68" t="str">
        <f t="shared" si="143"/>
        <v/>
      </c>
      <c r="E928" s="68" t="str">
        <f t="shared" si="144"/>
        <v/>
      </c>
      <c r="F928" s="68" t="str">
        <f t="shared" si="145"/>
        <v/>
      </c>
      <c r="G928" s="69"/>
      <c r="H928" s="68" t="str">
        <f t="shared" si="146"/>
        <v/>
      </c>
      <c r="I928" s="68" t="str">
        <f t="shared" si="147"/>
        <v/>
      </c>
      <c r="J928" s="70" t="str">
        <f t="shared" si="148"/>
        <v/>
      </c>
      <c r="K928" s="68" t="str">
        <f t="shared" si="149"/>
        <v/>
      </c>
      <c r="L928" s="68" t="str">
        <f>IF(A928="","",SUM($K$31:K928))</f>
        <v/>
      </c>
    </row>
    <row r="929" spans="1:12">
      <c r="A929" s="65" t="str">
        <f t="shared" si="140"/>
        <v/>
      </c>
      <c r="B929" s="66" t="str">
        <f t="shared" si="141"/>
        <v/>
      </c>
      <c r="C929" s="67" t="str">
        <f t="shared" si="142"/>
        <v/>
      </c>
      <c r="D929" s="68" t="str">
        <f t="shared" si="143"/>
        <v/>
      </c>
      <c r="E929" s="68" t="str">
        <f t="shared" si="144"/>
        <v/>
      </c>
      <c r="F929" s="68" t="str">
        <f t="shared" si="145"/>
        <v/>
      </c>
      <c r="G929" s="69"/>
      <c r="H929" s="68" t="str">
        <f t="shared" si="146"/>
        <v/>
      </c>
      <c r="I929" s="68" t="str">
        <f t="shared" si="147"/>
        <v/>
      </c>
      <c r="J929" s="70" t="str">
        <f t="shared" si="148"/>
        <v/>
      </c>
      <c r="K929" s="68" t="str">
        <f t="shared" si="149"/>
        <v/>
      </c>
      <c r="L929" s="68" t="str">
        <f>IF(A929="","",SUM($K$31:K929))</f>
        <v/>
      </c>
    </row>
    <row r="930" spans="1:12">
      <c r="A930" s="65" t="str">
        <f t="shared" si="140"/>
        <v/>
      </c>
      <c r="B930" s="66" t="str">
        <f t="shared" si="141"/>
        <v/>
      </c>
      <c r="C930" s="67" t="str">
        <f t="shared" si="142"/>
        <v/>
      </c>
      <c r="D930" s="68" t="str">
        <f t="shared" si="143"/>
        <v/>
      </c>
      <c r="E930" s="68" t="str">
        <f t="shared" si="144"/>
        <v/>
      </c>
      <c r="F930" s="68" t="str">
        <f t="shared" si="145"/>
        <v/>
      </c>
      <c r="G930" s="69"/>
      <c r="H930" s="68" t="str">
        <f t="shared" si="146"/>
        <v/>
      </c>
      <c r="I930" s="68" t="str">
        <f t="shared" si="147"/>
        <v/>
      </c>
      <c r="J930" s="70" t="str">
        <f t="shared" si="148"/>
        <v/>
      </c>
      <c r="K930" s="68" t="str">
        <f t="shared" si="149"/>
        <v/>
      </c>
      <c r="L930" s="68" t="str">
        <f>IF(A930="","",SUM($K$31:K930))</f>
        <v/>
      </c>
    </row>
    <row r="931" spans="1:12">
      <c r="A931" s="65" t="str">
        <f t="shared" si="140"/>
        <v/>
      </c>
      <c r="B931" s="66" t="str">
        <f t="shared" si="141"/>
        <v/>
      </c>
      <c r="C931" s="67" t="str">
        <f t="shared" si="142"/>
        <v/>
      </c>
      <c r="D931" s="68" t="str">
        <f t="shared" si="143"/>
        <v/>
      </c>
      <c r="E931" s="68" t="str">
        <f t="shared" si="144"/>
        <v/>
      </c>
      <c r="F931" s="68" t="str">
        <f t="shared" si="145"/>
        <v/>
      </c>
      <c r="G931" s="69"/>
      <c r="H931" s="68" t="str">
        <f t="shared" si="146"/>
        <v/>
      </c>
      <c r="I931" s="68" t="str">
        <f t="shared" si="147"/>
        <v/>
      </c>
      <c r="J931" s="70" t="str">
        <f t="shared" si="148"/>
        <v/>
      </c>
      <c r="K931" s="68" t="str">
        <f t="shared" si="149"/>
        <v/>
      </c>
      <c r="L931" s="68" t="str">
        <f>IF(A931="","",SUM($K$31:K931))</f>
        <v/>
      </c>
    </row>
    <row r="932" spans="1:12">
      <c r="A932" s="65" t="str">
        <f t="shared" si="140"/>
        <v/>
      </c>
      <c r="B932" s="66" t="str">
        <f t="shared" si="141"/>
        <v/>
      </c>
      <c r="C932" s="67" t="str">
        <f t="shared" si="142"/>
        <v/>
      </c>
      <c r="D932" s="68" t="str">
        <f t="shared" si="143"/>
        <v/>
      </c>
      <c r="E932" s="68" t="str">
        <f t="shared" si="144"/>
        <v/>
      </c>
      <c r="F932" s="68" t="str">
        <f t="shared" si="145"/>
        <v/>
      </c>
      <c r="G932" s="69"/>
      <c r="H932" s="68" t="str">
        <f t="shared" si="146"/>
        <v/>
      </c>
      <c r="I932" s="68" t="str">
        <f t="shared" si="147"/>
        <v/>
      </c>
      <c r="J932" s="70" t="str">
        <f t="shared" si="148"/>
        <v/>
      </c>
      <c r="K932" s="68" t="str">
        <f t="shared" si="149"/>
        <v/>
      </c>
      <c r="L932" s="68" t="str">
        <f>IF(A932="","",SUM($K$31:K932))</f>
        <v/>
      </c>
    </row>
    <row r="933" spans="1:12">
      <c r="A933" s="65" t="str">
        <f t="shared" si="140"/>
        <v/>
      </c>
      <c r="B933" s="66" t="str">
        <f t="shared" si="141"/>
        <v/>
      </c>
      <c r="C933" s="67" t="str">
        <f t="shared" si="142"/>
        <v/>
      </c>
      <c r="D933" s="68" t="str">
        <f t="shared" si="143"/>
        <v/>
      </c>
      <c r="E933" s="68" t="str">
        <f t="shared" si="144"/>
        <v/>
      </c>
      <c r="F933" s="68" t="str">
        <f t="shared" si="145"/>
        <v/>
      </c>
      <c r="G933" s="69"/>
      <c r="H933" s="68" t="str">
        <f t="shared" si="146"/>
        <v/>
      </c>
      <c r="I933" s="68" t="str">
        <f t="shared" si="147"/>
        <v/>
      </c>
      <c r="J933" s="70" t="str">
        <f t="shared" si="148"/>
        <v/>
      </c>
      <c r="K933" s="68" t="str">
        <f t="shared" si="149"/>
        <v/>
      </c>
      <c r="L933" s="68" t="str">
        <f>IF(A933="","",SUM($K$31:K933))</f>
        <v/>
      </c>
    </row>
    <row r="934" spans="1:12">
      <c r="A934" s="65" t="str">
        <f t="shared" si="140"/>
        <v/>
      </c>
      <c r="B934" s="66" t="str">
        <f t="shared" si="141"/>
        <v/>
      </c>
      <c r="C934" s="67" t="str">
        <f t="shared" si="142"/>
        <v/>
      </c>
      <c r="D934" s="68" t="str">
        <f t="shared" si="143"/>
        <v/>
      </c>
      <c r="E934" s="68" t="str">
        <f t="shared" si="144"/>
        <v/>
      </c>
      <c r="F934" s="68" t="str">
        <f t="shared" si="145"/>
        <v/>
      </c>
      <c r="G934" s="69"/>
      <c r="H934" s="68" t="str">
        <f t="shared" si="146"/>
        <v/>
      </c>
      <c r="I934" s="68" t="str">
        <f t="shared" si="147"/>
        <v/>
      </c>
      <c r="J934" s="70" t="str">
        <f t="shared" si="148"/>
        <v/>
      </c>
      <c r="K934" s="68" t="str">
        <f t="shared" si="149"/>
        <v/>
      </c>
      <c r="L934" s="68" t="str">
        <f>IF(A934="","",SUM($K$31:K934))</f>
        <v/>
      </c>
    </row>
    <row r="935" spans="1:12">
      <c r="A935" s="65" t="str">
        <f t="shared" si="140"/>
        <v/>
      </c>
      <c r="B935" s="66" t="str">
        <f t="shared" si="141"/>
        <v/>
      </c>
      <c r="C935" s="67" t="str">
        <f t="shared" si="142"/>
        <v/>
      </c>
      <c r="D935" s="68" t="str">
        <f t="shared" si="143"/>
        <v/>
      </c>
      <c r="E935" s="68" t="str">
        <f t="shared" si="144"/>
        <v/>
      </c>
      <c r="F935" s="68" t="str">
        <f t="shared" si="145"/>
        <v/>
      </c>
      <c r="G935" s="69"/>
      <c r="H935" s="68" t="str">
        <f t="shared" si="146"/>
        <v/>
      </c>
      <c r="I935" s="68" t="str">
        <f t="shared" si="147"/>
        <v/>
      </c>
      <c r="J935" s="70" t="str">
        <f t="shared" si="148"/>
        <v/>
      </c>
      <c r="K935" s="68" t="str">
        <f t="shared" si="149"/>
        <v/>
      </c>
      <c r="L935" s="68" t="str">
        <f>IF(A935="","",SUM($K$31:K935))</f>
        <v/>
      </c>
    </row>
    <row r="936" spans="1:12">
      <c r="A936" s="65" t="str">
        <f t="shared" si="140"/>
        <v/>
      </c>
      <c r="B936" s="66" t="str">
        <f t="shared" si="141"/>
        <v/>
      </c>
      <c r="C936" s="67" t="str">
        <f t="shared" si="142"/>
        <v/>
      </c>
      <c r="D936" s="68" t="str">
        <f t="shared" si="143"/>
        <v/>
      </c>
      <c r="E936" s="68" t="str">
        <f t="shared" si="144"/>
        <v/>
      </c>
      <c r="F936" s="68" t="str">
        <f t="shared" si="145"/>
        <v/>
      </c>
      <c r="G936" s="69"/>
      <c r="H936" s="68" t="str">
        <f t="shared" si="146"/>
        <v/>
      </c>
      <c r="I936" s="68" t="str">
        <f t="shared" si="147"/>
        <v/>
      </c>
      <c r="J936" s="70" t="str">
        <f t="shared" si="148"/>
        <v/>
      </c>
      <c r="K936" s="68" t="str">
        <f t="shared" si="149"/>
        <v/>
      </c>
      <c r="L936" s="68" t="str">
        <f>IF(A936="","",SUM($K$31:K936))</f>
        <v/>
      </c>
    </row>
    <row r="937" spans="1:12">
      <c r="A937" s="65" t="str">
        <f t="shared" si="140"/>
        <v/>
      </c>
      <c r="B937" s="66" t="str">
        <f t="shared" si="141"/>
        <v/>
      </c>
      <c r="C937" s="67" t="str">
        <f t="shared" si="142"/>
        <v/>
      </c>
      <c r="D937" s="68" t="str">
        <f t="shared" si="143"/>
        <v/>
      </c>
      <c r="E937" s="68" t="str">
        <f t="shared" si="144"/>
        <v/>
      </c>
      <c r="F937" s="68" t="str">
        <f t="shared" si="145"/>
        <v/>
      </c>
      <c r="G937" s="69"/>
      <c r="H937" s="68" t="str">
        <f t="shared" si="146"/>
        <v/>
      </c>
      <c r="I937" s="68" t="str">
        <f t="shared" si="147"/>
        <v/>
      </c>
      <c r="J937" s="70" t="str">
        <f t="shared" si="148"/>
        <v/>
      </c>
      <c r="K937" s="68" t="str">
        <f t="shared" si="149"/>
        <v/>
      </c>
      <c r="L937" s="68" t="str">
        <f>IF(A937="","",SUM($K$31:K937))</f>
        <v/>
      </c>
    </row>
    <row r="938" spans="1:12">
      <c r="A938" s="65" t="str">
        <f t="shared" si="140"/>
        <v/>
      </c>
      <c r="B938" s="66" t="str">
        <f t="shared" si="141"/>
        <v/>
      </c>
      <c r="C938" s="67" t="str">
        <f t="shared" si="142"/>
        <v/>
      </c>
      <c r="D938" s="68" t="str">
        <f t="shared" si="143"/>
        <v/>
      </c>
      <c r="E938" s="68" t="str">
        <f t="shared" si="144"/>
        <v/>
      </c>
      <c r="F938" s="68" t="str">
        <f t="shared" si="145"/>
        <v/>
      </c>
      <c r="G938" s="69"/>
      <c r="H938" s="68" t="str">
        <f t="shared" si="146"/>
        <v/>
      </c>
      <c r="I938" s="68" t="str">
        <f t="shared" si="147"/>
        <v/>
      </c>
      <c r="J938" s="70" t="str">
        <f t="shared" si="148"/>
        <v/>
      </c>
      <c r="K938" s="68" t="str">
        <f t="shared" si="149"/>
        <v/>
      </c>
      <c r="L938" s="68" t="str">
        <f>IF(A938="","",SUM($K$31:K938))</f>
        <v/>
      </c>
    </row>
    <row r="939" spans="1:12">
      <c r="A939" s="65" t="str">
        <f t="shared" si="140"/>
        <v/>
      </c>
      <c r="B939" s="66" t="str">
        <f t="shared" si="141"/>
        <v/>
      </c>
      <c r="C939" s="67" t="str">
        <f t="shared" si="142"/>
        <v/>
      </c>
      <c r="D939" s="68" t="str">
        <f t="shared" si="143"/>
        <v/>
      </c>
      <c r="E939" s="68" t="str">
        <f t="shared" si="144"/>
        <v/>
      </c>
      <c r="F939" s="68" t="str">
        <f t="shared" si="145"/>
        <v/>
      </c>
      <c r="G939" s="69"/>
      <c r="H939" s="68" t="str">
        <f t="shared" si="146"/>
        <v/>
      </c>
      <c r="I939" s="68" t="str">
        <f t="shared" si="147"/>
        <v/>
      </c>
      <c r="J939" s="70" t="str">
        <f t="shared" si="148"/>
        <v/>
      </c>
      <c r="K939" s="68" t="str">
        <f t="shared" si="149"/>
        <v/>
      </c>
      <c r="L939" s="68" t="str">
        <f>IF(A939="","",SUM($K$31:K939))</f>
        <v/>
      </c>
    </row>
    <row r="940" spans="1:12">
      <c r="A940" s="65" t="str">
        <f t="shared" si="140"/>
        <v/>
      </c>
      <c r="B940" s="66" t="str">
        <f t="shared" si="141"/>
        <v/>
      </c>
      <c r="C940" s="67" t="str">
        <f t="shared" si="142"/>
        <v/>
      </c>
      <c r="D940" s="68" t="str">
        <f t="shared" si="143"/>
        <v/>
      </c>
      <c r="E940" s="68" t="str">
        <f t="shared" si="144"/>
        <v/>
      </c>
      <c r="F940" s="68" t="str">
        <f t="shared" si="145"/>
        <v/>
      </c>
      <c r="G940" s="69"/>
      <c r="H940" s="68" t="str">
        <f t="shared" si="146"/>
        <v/>
      </c>
      <c r="I940" s="68" t="str">
        <f t="shared" si="147"/>
        <v/>
      </c>
      <c r="J940" s="70" t="str">
        <f t="shared" si="148"/>
        <v/>
      </c>
      <c r="K940" s="68" t="str">
        <f t="shared" si="149"/>
        <v/>
      </c>
      <c r="L940" s="68" t="str">
        <f>IF(A940="","",SUM($K$31:K940))</f>
        <v/>
      </c>
    </row>
    <row r="941" spans="1:12">
      <c r="A941" s="65" t="str">
        <f t="shared" si="140"/>
        <v/>
      </c>
      <c r="B941" s="66" t="str">
        <f t="shared" si="141"/>
        <v/>
      </c>
      <c r="C941" s="67" t="str">
        <f t="shared" si="142"/>
        <v/>
      </c>
      <c r="D941" s="68" t="str">
        <f t="shared" si="143"/>
        <v/>
      </c>
      <c r="E941" s="68" t="str">
        <f t="shared" si="144"/>
        <v/>
      </c>
      <c r="F941" s="68" t="str">
        <f t="shared" si="145"/>
        <v/>
      </c>
      <c r="G941" s="69"/>
      <c r="H941" s="68" t="str">
        <f t="shared" si="146"/>
        <v/>
      </c>
      <c r="I941" s="68" t="str">
        <f t="shared" si="147"/>
        <v/>
      </c>
      <c r="J941" s="70" t="str">
        <f t="shared" si="148"/>
        <v/>
      </c>
      <c r="K941" s="68" t="str">
        <f t="shared" si="149"/>
        <v/>
      </c>
      <c r="L941" s="68" t="str">
        <f>IF(A941="","",SUM($K$31:K941))</f>
        <v/>
      </c>
    </row>
    <row r="942" spans="1:12">
      <c r="A942" s="65" t="str">
        <f t="shared" si="140"/>
        <v/>
      </c>
      <c r="B942" s="66" t="str">
        <f t="shared" si="141"/>
        <v/>
      </c>
      <c r="C942" s="67" t="str">
        <f t="shared" si="142"/>
        <v/>
      </c>
      <c r="D942" s="68" t="str">
        <f t="shared" si="143"/>
        <v/>
      </c>
      <c r="E942" s="68" t="str">
        <f t="shared" si="144"/>
        <v/>
      </c>
      <c r="F942" s="68" t="str">
        <f t="shared" si="145"/>
        <v/>
      </c>
      <c r="G942" s="69"/>
      <c r="H942" s="68" t="str">
        <f t="shared" si="146"/>
        <v/>
      </c>
      <c r="I942" s="68" t="str">
        <f t="shared" si="147"/>
        <v/>
      </c>
      <c r="J942" s="70" t="str">
        <f t="shared" si="148"/>
        <v/>
      </c>
      <c r="K942" s="68" t="str">
        <f t="shared" si="149"/>
        <v/>
      </c>
      <c r="L942" s="68" t="str">
        <f>IF(A942="","",SUM($K$31:K942))</f>
        <v/>
      </c>
    </row>
    <row r="943" spans="1:12">
      <c r="A943" s="65" t="str">
        <f t="shared" si="140"/>
        <v/>
      </c>
      <c r="B943" s="66" t="str">
        <f t="shared" si="141"/>
        <v/>
      </c>
      <c r="C943" s="67" t="str">
        <f t="shared" si="142"/>
        <v/>
      </c>
      <c r="D943" s="68" t="str">
        <f t="shared" si="143"/>
        <v/>
      </c>
      <c r="E943" s="68" t="str">
        <f t="shared" si="144"/>
        <v/>
      </c>
      <c r="F943" s="68" t="str">
        <f t="shared" si="145"/>
        <v/>
      </c>
      <c r="G943" s="69"/>
      <c r="H943" s="68" t="str">
        <f t="shared" si="146"/>
        <v/>
      </c>
      <c r="I943" s="68" t="str">
        <f t="shared" si="147"/>
        <v/>
      </c>
      <c r="J943" s="70" t="str">
        <f t="shared" si="148"/>
        <v/>
      </c>
      <c r="K943" s="68" t="str">
        <f t="shared" si="149"/>
        <v/>
      </c>
      <c r="L943" s="68" t="str">
        <f>IF(A943="","",SUM($K$31:K943))</f>
        <v/>
      </c>
    </row>
    <row r="944" spans="1:12">
      <c r="A944" s="65" t="str">
        <f t="shared" si="140"/>
        <v/>
      </c>
      <c r="B944" s="66" t="str">
        <f t="shared" si="141"/>
        <v/>
      </c>
      <c r="C944" s="67" t="str">
        <f t="shared" si="142"/>
        <v/>
      </c>
      <c r="D944" s="68" t="str">
        <f t="shared" si="143"/>
        <v/>
      </c>
      <c r="E944" s="68" t="str">
        <f t="shared" si="144"/>
        <v/>
      </c>
      <c r="F944" s="68" t="str">
        <f t="shared" si="145"/>
        <v/>
      </c>
      <c r="G944" s="69"/>
      <c r="H944" s="68" t="str">
        <f t="shared" si="146"/>
        <v/>
      </c>
      <c r="I944" s="68" t="str">
        <f t="shared" si="147"/>
        <v/>
      </c>
      <c r="J944" s="70" t="str">
        <f t="shared" si="148"/>
        <v/>
      </c>
      <c r="K944" s="68" t="str">
        <f t="shared" si="149"/>
        <v/>
      </c>
      <c r="L944" s="68" t="str">
        <f>IF(A944="","",SUM($K$31:K944))</f>
        <v/>
      </c>
    </row>
    <row r="945" spans="1:12">
      <c r="A945" s="65" t="str">
        <f t="shared" si="140"/>
        <v/>
      </c>
      <c r="B945" s="66" t="str">
        <f t="shared" si="141"/>
        <v/>
      </c>
      <c r="C945" s="67" t="str">
        <f t="shared" si="142"/>
        <v/>
      </c>
      <c r="D945" s="68" t="str">
        <f t="shared" si="143"/>
        <v/>
      </c>
      <c r="E945" s="68" t="str">
        <f t="shared" si="144"/>
        <v/>
      </c>
      <c r="F945" s="68" t="str">
        <f t="shared" si="145"/>
        <v/>
      </c>
      <c r="G945" s="69"/>
      <c r="H945" s="68" t="str">
        <f t="shared" si="146"/>
        <v/>
      </c>
      <c r="I945" s="68" t="str">
        <f t="shared" si="147"/>
        <v/>
      </c>
      <c r="J945" s="70" t="str">
        <f t="shared" si="148"/>
        <v/>
      </c>
      <c r="K945" s="68" t="str">
        <f t="shared" si="149"/>
        <v/>
      </c>
      <c r="L945" s="68" t="str">
        <f>IF(A945="","",SUM($K$31:K945))</f>
        <v/>
      </c>
    </row>
    <row r="946" spans="1:12">
      <c r="A946" s="65" t="str">
        <f t="shared" si="140"/>
        <v/>
      </c>
      <c r="B946" s="66" t="str">
        <f t="shared" si="141"/>
        <v/>
      </c>
      <c r="C946" s="67" t="str">
        <f t="shared" si="142"/>
        <v/>
      </c>
      <c r="D946" s="68" t="str">
        <f t="shared" si="143"/>
        <v/>
      </c>
      <c r="E946" s="68" t="str">
        <f t="shared" si="144"/>
        <v/>
      </c>
      <c r="F946" s="68" t="str">
        <f t="shared" si="145"/>
        <v/>
      </c>
      <c r="G946" s="69"/>
      <c r="H946" s="68" t="str">
        <f t="shared" si="146"/>
        <v/>
      </c>
      <c r="I946" s="68" t="str">
        <f t="shared" si="147"/>
        <v/>
      </c>
      <c r="J946" s="70" t="str">
        <f t="shared" si="148"/>
        <v/>
      </c>
      <c r="K946" s="68" t="str">
        <f t="shared" si="149"/>
        <v/>
      </c>
      <c r="L946" s="68" t="str">
        <f>IF(A946="","",SUM($K$31:K946))</f>
        <v/>
      </c>
    </row>
    <row r="947" spans="1:12">
      <c r="A947" s="65" t="str">
        <f t="shared" si="140"/>
        <v/>
      </c>
      <c r="B947" s="66" t="str">
        <f t="shared" si="141"/>
        <v/>
      </c>
      <c r="C947" s="67" t="str">
        <f t="shared" si="142"/>
        <v/>
      </c>
      <c r="D947" s="68" t="str">
        <f t="shared" si="143"/>
        <v/>
      </c>
      <c r="E947" s="68" t="str">
        <f t="shared" si="144"/>
        <v/>
      </c>
      <c r="F947" s="68" t="str">
        <f t="shared" si="145"/>
        <v/>
      </c>
      <c r="G947" s="69"/>
      <c r="H947" s="68" t="str">
        <f t="shared" si="146"/>
        <v/>
      </c>
      <c r="I947" s="68" t="str">
        <f t="shared" si="147"/>
        <v/>
      </c>
      <c r="J947" s="70" t="str">
        <f t="shared" si="148"/>
        <v/>
      </c>
      <c r="K947" s="68" t="str">
        <f t="shared" si="149"/>
        <v/>
      </c>
      <c r="L947" s="68" t="str">
        <f>IF(A947="","",SUM($K$31:K947))</f>
        <v/>
      </c>
    </row>
    <row r="948" spans="1:12">
      <c r="A948" s="65" t="str">
        <f t="shared" si="140"/>
        <v/>
      </c>
      <c r="B948" s="66" t="str">
        <f t="shared" si="141"/>
        <v/>
      </c>
      <c r="C948" s="67" t="str">
        <f t="shared" si="142"/>
        <v/>
      </c>
      <c r="D948" s="68" t="str">
        <f t="shared" si="143"/>
        <v/>
      </c>
      <c r="E948" s="68" t="str">
        <f t="shared" si="144"/>
        <v/>
      </c>
      <c r="F948" s="68" t="str">
        <f t="shared" si="145"/>
        <v/>
      </c>
      <c r="G948" s="69"/>
      <c r="H948" s="68" t="str">
        <f t="shared" si="146"/>
        <v/>
      </c>
      <c r="I948" s="68" t="str">
        <f t="shared" si="147"/>
        <v/>
      </c>
      <c r="J948" s="70" t="str">
        <f t="shared" si="148"/>
        <v/>
      </c>
      <c r="K948" s="68" t="str">
        <f t="shared" si="149"/>
        <v/>
      </c>
      <c r="L948" s="68" t="str">
        <f>IF(A948="","",SUM($K$31:K948))</f>
        <v/>
      </c>
    </row>
    <row r="949" spans="1:12">
      <c r="A949" s="65" t="str">
        <f t="shared" si="140"/>
        <v/>
      </c>
      <c r="B949" s="66" t="str">
        <f t="shared" si="141"/>
        <v/>
      </c>
      <c r="C949" s="67" t="str">
        <f t="shared" si="142"/>
        <v/>
      </c>
      <c r="D949" s="68" t="str">
        <f t="shared" si="143"/>
        <v/>
      </c>
      <c r="E949" s="68" t="str">
        <f t="shared" si="144"/>
        <v/>
      </c>
      <c r="F949" s="68" t="str">
        <f t="shared" si="145"/>
        <v/>
      </c>
      <c r="G949" s="69"/>
      <c r="H949" s="68" t="str">
        <f t="shared" si="146"/>
        <v/>
      </c>
      <c r="I949" s="68" t="str">
        <f t="shared" si="147"/>
        <v/>
      </c>
      <c r="J949" s="70" t="str">
        <f t="shared" si="148"/>
        <v/>
      </c>
      <c r="K949" s="68" t="str">
        <f t="shared" si="149"/>
        <v/>
      </c>
      <c r="L949" s="68" t="str">
        <f>IF(A949="","",SUM($K$31:K949))</f>
        <v/>
      </c>
    </row>
    <row r="950" spans="1:12">
      <c r="A950" s="65" t="str">
        <f t="shared" si="140"/>
        <v/>
      </c>
      <c r="B950" s="66" t="str">
        <f t="shared" si="141"/>
        <v/>
      </c>
      <c r="C950" s="67" t="str">
        <f t="shared" si="142"/>
        <v/>
      </c>
      <c r="D950" s="68" t="str">
        <f t="shared" si="143"/>
        <v/>
      </c>
      <c r="E950" s="68" t="str">
        <f t="shared" si="144"/>
        <v/>
      </c>
      <c r="F950" s="68" t="str">
        <f t="shared" si="145"/>
        <v/>
      </c>
      <c r="G950" s="69"/>
      <c r="H950" s="68" t="str">
        <f t="shared" si="146"/>
        <v/>
      </c>
      <c r="I950" s="68" t="str">
        <f t="shared" si="147"/>
        <v/>
      </c>
      <c r="J950" s="70" t="str">
        <f t="shared" si="148"/>
        <v/>
      </c>
      <c r="K950" s="68" t="str">
        <f t="shared" si="149"/>
        <v/>
      </c>
      <c r="L950" s="68" t="str">
        <f>IF(A950="","",SUM($K$31:K950))</f>
        <v/>
      </c>
    </row>
    <row r="951" spans="1:12">
      <c r="A951" s="65" t="str">
        <f t="shared" si="140"/>
        <v/>
      </c>
      <c r="B951" s="66" t="str">
        <f t="shared" si="141"/>
        <v/>
      </c>
      <c r="C951" s="67" t="str">
        <f t="shared" si="142"/>
        <v/>
      </c>
      <c r="D951" s="68" t="str">
        <f t="shared" si="143"/>
        <v/>
      </c>
      <c r="E951" s="68" t="str">
        <f t="shared" si="144"/>
        <v/>
      </c>
      <c r="F951" s="68" t="str">
        <f t="shared" si="145"/>
        <v/>
      </c>
      <c r="G951" s="69"/>
      <c r="H951" s="68" t="str">
        <f t="shared" si="146"/>
        <v/>
      </c>
      <c r="I951" s="68" t="str">
        <f t="shared" si="147"/>
        <v/>
      </c>
      <c r="J951" s="70" t="str">
        <f t="shared" si="148"/>
        <v/>
      </c>
      <c r="K951" s="68" t="str">
        <f t="shared" si="149"/>
        <v/>
      </c>
      <c r="L951" s="68" t="str">
        <f>IF(A951="","",SUM($K$31:K951))</f>
        <v/>
      </c>
    </row>
    <row r="952" spans="1:12">
      <c r="A952" s="65" t="str">
        <f t="shared" si="140"/>
        <v/>
      </c>
      <c r="B952" s="66" t="str">
        <f t="shared" si="141"/>
        <v/>
      </c>
      <c r="C952" s="67" t="str">
        <f t="shared" si="142"/>
        <v/>
      </c>
      <c r="D952" s="68" t="str">
        <f t="shared" si="143"/>
        <v/>
      </c>
      <c r="E952" s="68" t="str">
        <f t="shared" si="144"/>
        <v/>
      </c>
      <c r="F952" s="68" t="str">
        <f t="shared" si="145"/>
        <v/>
      </c>
      <c r="G952" s="69"/>
      <c r="H952" s="68" t="str">
        <f t="shared" si="146"/>
        <v/>
      </c>
      <c r="I952" s="68" t="str">
        <f t="shared" si="147"/>
        <v/>
      </c>
      <c r="J952" s="70" t="str">
        <f t="shared" si="148"/>
        <v/>
      </c>
      <c r="K952" s="68" t="str">
        <f t="shared" si="149"/>
        <v/>
      </c>
      <c r="L952" s="68" t="str">
        <f>IF(A952="","",SUM($K$31:K952))</f>
        <v/>
      </c>
    </row>
    <row r="953" spans="1:12">
      <c r="A953" s="65" t="str">
        <f t="shared" si="140"/>
        <v/>
      </c>
      <c r="B953" s="66" t="str">
        <f t="shared" si="141"/>
        <v/>
      </c>
      <c r="C953" s="67" t="str">
        <f t="shared" si="142"/>
        <v/>
      </c>
      <c r="D953" s="68" t="str">
        <f t="shared" si="143"/>
        <v/>
      </c>
      <c r="E953" s="68" t="str">
        <f t="shared" si="144"/>
        <v/>
      </c>
      <c r="F953" s="68" t="str">
        <f t="shared" si="145"/>
        <v/>
      </c>
      <c r="G953" s="69"/>
      <c r="H953" s="68" t="str">
        <f t="shared" si="146"/>
        <v/>
      </c>
      <c r="I953" s="68" t="str">
        <f t="shared" si="147"/>
        <v/>
      </c>
      <c r="J953" s="70" t="str">
        <f t="shared" si="148"/>
        <v/>
      </c>
      <c r="K953" s="68" t="str">
        <f t="shared" si="149"/>
        <v/>
      </c>
      <c r="L953" s="68" t="str">
        <f>IF(A953="","",SUM($K$31:K953))</f>
        <v/>
      </c>
    </row>
    <row r="954" spans="1:12">
      <c r="A954" s="65" t="str">
        <f t="shared" si="140"/>
        <v/>
      </c>
      <c r="B954" s="66" t="str">
        <f t="shared" si="141"/>
        <v/>
      </c>
      <c r="C954" s="67" t="str">
        <f t="shared" si="142"/>
        <v/>
      </c>
      <c r="D954" s="68" t="str">
        <f t="shared" si="143"/>
        <v/>
      </c>
      <c r="E954" s="68" t="str">
        <f t="shared" si="144"/>
        <v/>
      </c>
      <c r="F954" s="68" t="str">
        <f t="shared" si="145"/>
        <v/>
      </c>
      <c r="G954" s="69"/>
      <c r="H954" s="68" t="str">
        <f t="shared" si="146"/>
        <v/>
      </c>
      <c r="I954" s="68" t="str">
        <f t="shared" si="147"/>
        <v/>
      </c>
      <c r="J954" s="70" t="str">
        <f t="shared" si="148"/>
        <v/>
      </c>
      <c r="K954" s="68" t="str">
        <f t="shared" si="149"/>
        <v/>
      </c>
      <c r="L954" s="68" t="str">
        <f>IF(A954="","",SUM($K$31:K954))</f>
        <v/>
      </c>
    </row>
    <row r="955" spans="1:12">
      <c r="A955" s="65" t="str">
        <f t="shared" si="140"/>
        <v/>
      </c>
      <c r="B955" s="66" t="str">
        <f t="shared" si="141"/>
        <v/>
      </c>
      <c r="C955" s="67" t="str">
        <f t="shared" si="142"/>
        <v/>
      </c>
      <c r="D955" s="68" t="str">
        <f t="shared" si="143"/>
        <v/>
      </c>
      <c r="E955" s="68" t="str">
        <f t="shared" si="144"/>
        <v/>
      </c>
      <c r="F955" s="68" t="str">
        <f t="shared" si="145"/>
        <v/>
      </c>
      <c r="G955" s="69"/>
      <c r="H955" s="68" t="str">
        <f t="shared" si="146"/>
        <v/>
      </c>
      <c r="I955" s="68" t="str">
        <f t="shared" si="147"/>
        <v/>
      </c>
      <c r="J955" s="70" t="str">
        <f t="shared" si="148"/>
        <v/>
      </c>
      <c r="K955" s="68" t="str">
        <f t="shared" si="149"/>
        <v/>
      </c>
      <c r="L955" s="68" t="str">
        <f>IF(A955="","",SUM($K$31:K955))</f>
        <v/>
      </c>
    </row>
    <row r="956" spans="1:12">
      <c r="A956" s="65" t="str">
        <f t="shared" si="140"/>
        <v/>
      </c>
      <c r="B956" s="66" t="str">
        <f t="shared" si="141"/>
        <v/>
      </c>
      <c r="C956" s="67" t="str">
        <f t="shared" si="142"/>
        <v/>
      </c>
      <c r="D956" s="68" t="str">
        <f t="shared" si="143"/>
        <v/>
      </c>
      <c r="E956" s="68" t="str">
        <f t="shared" si="144"/>
        <v/>
      </c>
      <c r="F956" s="68" t="str">
        <f t="shared" si="145"/>
        <v/>
      </c>
      <c r="G956" s="69"/>
      <c r="H956" s="68" t="str">
        <f t="shared" si="146"/>
        <v/>
      </c>
      <c r="I956" s="68" t="str">
        <f t="shared" si="147"/>
        <v/>
      </c>
      <c r="J956" s="70" t="str">
        <f t="shared" si="148"/>
        <v/>
      </c>
      <c r="K956" s="68" t="str">
        <f t="shared" si="149"/>
        <v/>
      </c>
      <c r="L956" s="68" t="str">
        <f>IF(A956="","",SUM($K$31:K956))</f>
        <v/>
      </c>
    </row>
    <row r="957" spans="1:12">
      <c r="A957" s="65" t="str">
        <f t="shared" si="140"/>
        <v/>
      </c>
      <c r="B957" s="66" t="str">
        <f t="shared" si="141"/>
        <v/>
      </c>
      <c r="C957" s="67" t="str">
        <f t="shared" si="142"/>
        <v/>
      </c>
      <c r="D957" s="68" t="str">
        <f t="shared" si="143"/>
        <v/>
      </c>
      <c r="E957" s="68" t="str">
        <f t="shared" si="144"/>
        <v/>
      </c>
      <c r="F957" s="68" t="str">
        <f t="shared" si="145"/>
        <v/>
      </c>
      <c r="G957" s="69"/>
      <c r="H957" s="68" t="str">
        <f t="shared" si="146"/>
        <v/>
      </c>
      <c r="I957" s="68" t="str">
        <f t="shared" si="147"/>
        <v/>
      </c>
      <c r="J957" s="70" t="str">
        <f t="shared" si="148"/>
        <v/>
      </c>
      <c r="K957" s="68" t="str">
        <f t="shared" si="149"/>
        <v/>
      </c>
      <c r="L957" s="68" t="str">
        <f>IF(A957="","",SUM($K$31:K957))</f>
        <v/>
      </c>
    </row>
    <row r="958" spans="1:12">
      <c r="A958" s="65" t="str">
        <f t="shared" si="140"/>
        <v/>
      </c>
      <c r="B958" s="66" t="str">
        <f t="shared" si="141"/>
        <v/>
      </c>
      <c r="C958" s="67" t="str">
        <f t="shared" si="142"/>
        <v/>
      </c>
      <c r="D958" s="68" t="str">
        <f t="shared" si="143"/>
        <v/>
      </c>
      <c r="E958" s="68" t="str">
        <f t="shared" si="144"/>
        <v/>
      </c>
      <c r="F958" s="68" t="str">
        <f t="shared" si="145"/>
        <v/>
      </c>
      <c r="G958" s="69"/>
      <c r="H958" s="68" t="str">
        <f t="shared" si="146"/>
        <v/>
      </c>
      <c r="I958" s="68" t="str">
        <f t="shared" si="147"/>
        <v/>
      </c>
      <c r="J958" s="70" t="str">
        <f t="shared" si="148"/>
        <v/>
      </c>
      <c r="K958" s="68" t="str">
        <f t="shared" si="149"/>
        <v/>
      </c>
      <c r="L958" s="68" t="str">
        <f>IF(A958="","",SUM($K$31:K958))</f>
        <v/>
      </c>
    </row>
    <row r="959" spans="1:12">
      <c r="A959" s="65" t="str">
        <f t="shared" si="140"/>
        <v/>
      </c>
      <c r="B959" s="66" t="str">
        <f t="shared" si="141"/>
        <v/>
      </c>
      <c r="C959" s="67" t="str">
        <f t="shared" si="142"/>
        <v/>
      </c>
      <c r="D959" s="68" t="str">
        <f t="shared" si="143"/>
        <v/>
      </c>
      <c r="E959" s="68" t="str">
        <f t="shared" si="144"/>
        <v/>
      </c>
      <c r="F959" s="68" t="str">
        <f t="shared" si="145"/>
        <v/>
      </c>
      <c r="G959" s="69"/>
      <c r="H959" s="68" t="str">
        <f t="shared" si="146"/>
        <v/>
      </c>
      <c r="I959" s="68" t="str">
        <f t="shared" si="147"/>
        <v/>
      </c>
      <c r="J959" s="70" t="str">
        <f t="shared" si="148"/>
        <v/>
      </c>
      <c r="K959" s="68" t="str">
        <f t="shared" si="149"/>
        <v/>
      </c>
      <c r="L959" s="68" t="str">
        <f>IF(A959="","",SUM($K$31:K959))</f>
        <v/>
      </c>
    </row>
    <row r="960" spans="1:12">
      <c r="A960" s="65" t="str">
        <f t="shared" si="140"/>
        <v/>
      </c>
      <c r="B960" s="66" t="str">
        <f t="shared" si="141"/>
        <v/>
      </c>
      <c r="C960" s="67" t="str">
        <f t="shared" si="142"/>
        <v/>
      </c>
      <c r="D960" s="68" t="str">
        <f t="shared" si="143"/>
        <v/>
      </c>
      <c r="E960" s="68" t="str">
        <f t="shared" si="144"/>
        <v/>
      </c>
      <c r="F960" s="68" t="str">
        <f t="shared" si="145"/>
        <v/>
      </c>
      <c r="G960" s="69"/>
      <c r="H960" s="68" t="str">
        <f t="shared" si="146"/>
        <v/>
      </c>
      <c r="I960" s="68" t="str">
        <f t="shared" si="147"/>
        <v/>
      </c>
      <c r="J960" s="70" t="str">
        <f t="shared" si="148"/>
        <v/>
      </c>
      <c r="K960" s="68" t="str">
        <f t="shared" si="149"/>
        <v/>
      </c>
      <c r="L960" s="68" t="str">
        <f>IF(A960="","",SUM($K$31:K960))</f>
        <v/>
      </c>
    </row>
    <row r="961" spans="1:12">
      <c r="A961" s="65" t="str">
        <f t="shared" si="140"/>
        <v/>
      </c>
      <c r="B961" s="66" t="str">
        <f t="shared" si="141"/>
        <v/>
      </c>
      <c r="C961" s="67" t="str">
        <f t="shared" si="142"/>
        <v/>
      </c>
      <c r="D961" s="68" t="str">
        <f t="shared" si="143"/>
        <v/>
      </c>
      <c r="E961" s="68" t="str">
        <f t="shared" si="144"/>
        <v/>
      </c>
      <c r="F961" s="68" t="str">
        <f t="shared" si="145"/>
        <v/>
      </c>
      <c r="G961" s="69"/>
      <c r="H961" s="68" t="str">
        <f t="shared" si="146"/>
        <v/>
      </c>
      <c r="I961" s="68" t="str">
        <f t="shared" si="147"/>
        <v/>
      </c>
      <c r="J961" s="70" t="str">
        <f t="shared" si="148"/>
        <v/>
      </c>
      <c r="K961" s="68" t="str">
        <f t="shared" si="149"/>
        <v/>
      </c>
      <c r="L961" s="68" t="str">
        <f>IF(A961="","",SUM($K$31:K961))</f>
        <v/>
      </c>
    </row>
    <row r="962" spans="1:12">
      <c r="A962" s="65" t="str">
        <f t="shared" si="140"/>
        <v/>
      </c>
      <c r="B962" s="66" t="str">
        <f t="shared" si="141"/>
        <v/>
      </c>
      <c r="C962" s="67" t="str">
        <f t="shared" si="142"/>
        <v/>
      </c>
      <c r="D962" s="68" t="str">
        <f t="shared" si="143"/>
        <v/>
      </c>
      <c r="E962" s="68" t="str">
        <f t="shared" si="144"/>
        <v/>
      </c>
      <c r="F962" s="68" t="str">
        <f t="shared" si="145"/>
        <v/>
      </c>
      <c r="G962" s="69"/>
      <c r="H962" s="68" t="str">
        <f t="shared" si="146"/>
        <v/>
      </c>
      <c r="I962" s="68" t="str">
        <f t="shared" si="147"/>
        <v/>
      </c>
      <c r="J962" s="70" t="str">
        <f t="shared" si="148"/>
        <v/>
      </c>
      <c r="K962" s="68" t="str">
        <f t="shared" si="149"/>
        <v/>
      </c>
      <c r="L962" s="68" t="str">
        <f>IF(A962="","",SUM($K$31:K962))</f>
        <v/>
      </c>
    </row>
    <row r="963" spans="1:12">
      <c r="A963" s="65" t="str">
        <f t="shared" si="140"/>
        <v/>
      </c>
      <c r="B963" s="66" t="str">
        <f t="shared" si="141"/>
        <v/>
      </c>
      <c r="C963" s="67" t="str">
        <f t="shared" si="142"/>
        <v/>
      </c>
      <c r="D963" s="68" t="str">
        <f t="shared" si="143"/>
        <v/>
      </c>
      <c r="E963" s="68" t="str">
        <f t="shared" si="144"/>
        <v/>
      </c>
      <c r="F963" s="68" t="str">
        <f t="shared" si="145"/>
        <v/>
      </c>
      <c r="G963" s="69"/>
      <c r="H963" s="68" t="str">
        <f t="shared" si="146"/>
        <v/>
      </c>
      <c r="I963" s="68" t="str">
        <f t="shared" si="147"/>
        <v/>
      </c>
      <c r="J963" s="70" t="str">
        <f t="shared" si="148"/>
        <v/>
      </c>
      <c r="K963" s="68" t="str">
        <f t="shared" si="149"/>
        <v/>
      </c>
      <c r="L963" s="68" t="str">
        <f>IF(A963="","",SUM($K$31:K963))</f>
        <v/>
      </c>
    </row>
    <row r="964" spans="1:12">
      <c r="A964" s="65" t="str">
        <f t="shared" si="140"/>
        <v/>
      </c>
      <c r="B964" s="66" t="str">
        <f t="shared" si="141"/>
        <v/>
      </c>
      <c r="C964" s="67" t="str">
        <f t="shared" si="142"/>
        <v/>
      </c>
      <c r="D964" s="68" t="str">
        <f t="shared" si="143"/>
        <v/>
      </c>
      <c r="E964" s="68" t="str">
        <f t="shared" si="144"/>
        <v/>
      </c>
      <c r="F964" s="68" t="str">
        <f t="shared" si="145"/>
        <v/>
      </c>
      <c r="G964" s="69"/>
      <c r="H964" s="68" t="str">
        <f t="shared" si="146"/>
        <v/>
      </c>
      <c r="I964" s="68" t="str">
        <f t="shared" si="147"/>
        <v/>
      </c>
      <c r="J964" s="70" t="str">
        <f t="shared" si="148"/>
        <v/>
      </c>
      <c r="K964" s="68" t="str">
        <f t="shared" si="149"/>
        <v/>
      </c>
      <c r="L964" s="68" t="str">
        <f>IF(A964="","",SUM($K$31:K964))</f>
        <v/>
      </c>
    </row>
    <row r="965" spans="1:12">
      <c r="A965" s="65" t="str">
        <f t="shared" si="140"/>
        <v/>
      </c>
      <c r="B965" s="66" t="str">
        <f t="shared" si="141"/>
        <v/>
      </c>
      <c r="C965" s="67" t="str">
        <f t="shared" si="142"/>
        <v/>
      </c>
      <c r="D965" s="68" t="str">
        <f t="shared" si="143"/>
        <v/>
      </c>
      <c r="E965" s="68" t="str">
        <f t="shared" si="144"/>
        <v/>
      </c>
      <c r="F965" s="68" t="str">
        <f t="shared" si="145"/>
        <v/>
      </c>
      <c r="G965" s="69"/>
      <c r="H965" s="68" t="str">
        <f t="shared" si="146"/>
        <v/>
      </c>
      <c r="I965" s="68" t="str">
        <f t="shared" si="147"/>
        <v/>
      </c>
      <c r="J965" s="70" t="str">
        <f t="shared" si="148"/>
        <v/>
      </c>
      <c r="K965" s="68" t="str">
        <f t="shared" si="149"/>
        <v/>
      </c>
      <c r="L965" s="68" t="str">
        <f>IF(A965="","",SUM($K$31:K965))</f>
        <v/>
      </c>
    </row>
    <row r="966" spans="1:12">
      <c r="A966" s="65" t="str">
        <f t="shared" si="140"/>
        <v/>
      </c>
      <c r="B966" s="66" t="str">
        <f t="shared" si="141"/>
        <v/>
      </c>
      <c r="C966" s="67" t="str">
        <f t="shared" si="142"/>
        <v/>
      </c>
      <c r="D966" s="68" t="str">
        <f t="shared" si="143"/>
        <v/>
      </c>
      <c r="E966" s="68" t="str">
        <f t="shared" si="144"/>
        <v/>
      </c>
      <c r="F966" s="68" t="str">
        <f t="shared" si="145"/>
        <v/>
      </c>
      <c r="G966" s="69"/>
      <c r="H966" s="68" t="str">
        <f t="shared" si="146"/>
        <v/>
      </c>
      <c r="I966" s="68" t="str">
        <f t="shared" si="147"/>
        <v/>
      </c>
      <c r="J966" s="70" t="str">
        <f t="shared" si="148"/>
        <v/>
      </c>
      <c r="K966" s="68" t="str">
        <f t="shared" si="149"/>
        <v/>
      </c>
      <c r="L966" s="68" t="str">
        <f>IF(A966="","",SUM($K$31:K966))</f>
        <v/>
      </c>
    </row>
    <row r="967" spans="1:12">
      <c r="A967" s="65" t="str">
        <f t="shared" si="140"/>
        <v/>
      </c>
      <c r="B967" s="66" t="str">
        <f t="shared" si="141"/>
        <v/>
      </c>
      <c r="C967" s="67" t="str">
        <f t="shared" si="142"/>
        <v/>
      </c>
      <c r="D967" s="68" t="str">
        <f t="shared" si="143"/>
        <v/>
      </c>
      <c r="E967" s="68" t="str">
        <f t="shared" si="144"/>
        <v/>
      </c>
      <c r="F967" s="68" t="str">
        <f t="shared" si="145"/>
        <v/>
      </c>
      <c r="G967" s="69"/>
      <c r="H967" s="68" t="str">
        <f t="shared" si="146"/>
        <v/>
      </c>
      <c r="I967" s="68" t="str">
        <f t="shared" si="147"/>
        <v/>
      </c>
      <c r="J967" s="70" t="str">
        <f t="shared" si="148"/>
        <v/>
      </c>
      <c r="K967" s="68" t="str">
        <f t="shared" si="149"/>
        <v/>
      </c>
      <c r="L967" s="68" t="str">
        <f>IF(A967="","",SUM($K$31:K967))</f>
        <v/>
      </c>
    </row>
    <row r="968" spans="1:12">
      <c r="A968" s="65" t="str">
        <f t="shared" si="140"/>
        <v/>
      </c>
      <c r="B968" s="66" t="str">
        <f t="shared" si="141"/>
        <v/>
      </c>
      <c r="C968" s="67" t="str">
        <f t="shared" si="142"/>
        <v/>
      </c>
      <c r="D968" s="68" t="str">
        <f t="shared" si="143"/>
        <v/>
      </c>
      <c r="E968" s="68" t="str">
        <f t="shared" si="144"/>
        <v/>
      </c>
      <c r="F968" s="68" t="str">
        <f t="shared" si="145"/>
        <v/>
      </c>
      <c r="G968" s="69"/>
      <c r="H968" s="68" t="str">
        <f t="shared" si="146"/>
        <v/>
      </c>
      <c r="I968" s="68" t="str">
        <f t="shared" si="147"/>
        <v/>
      </c>
      <c r="J968" s="70" t="str">
        <f t="shared" si="148"/>
        <v/>
      </c>
      <c r="K968" s="68" t="str">
        <f t="shared" si="149"/>
        <v/>
      </c>
      <c r="L968" s="68" t="str">
        <f>IF(A968="","",SUM($K$31:K968))</f>
        <v/>
      </c>
    </row>
    <row r="969" spans="1:12">
      <c r="A969" s="65" t="str">
        <f t="shared" si="140"/>
        <v/>
      </c>
      <c r="B969" s="66" t="str">
        <f t="shared" si="141"/>
        <v/>
      </c>
      <c r="C969" s="67" t="str">
        <f t="shared" si="142"/>
        <v/>
      </c>
      <c r="D969" s="68" t="str">
        <f t="shared" si="143"/>
        <v/>
      </c>
      <c r="E969" s="68" t="str">
        <f t="shared" si="144"/>
        <v/>
      </c>
      <c r="F969" s="68" t="str">
        <f t="shared" si="145"/>
        <v/>
      </c>
      <c r="G969" s="69"/>
      <c r="H969" s="68" t="str">
        <f t="shared" si="146"/>
        <v/>
      </c>
      <c r="I969" s="68" t="str">
        <f t="shared" si="147"/>
        <v/>
      </c>
      <c r="J969" s="70" t="str">
        <f t="shared" si="148"/>
        <v/>
      </c>
      <c r="K969" s="68" t="str">
        <f t="shared" si="149"/>
        <v/>
      </c>
      <c r="L969" s="68" t="str">
        <f>IF(A969="","",SUM($K$31:K969))</f>
        <v/>
      </c>
    </row>
    <row r="970" spans="1:12">
      <c r="A970" s="65" t="str">
        <f t="shared" si="140"/>
        <v/>
      </c>
      <c r="B970" s="66" t="str">
        <f t="shared" si="141"/>
        <v/>
      </c>
      <c r="C970" s="67" t="str">
        <f t="shared" si="142"/>
        <v/>
      </c>
      <c r="D970" s="68" t="str">
        <f t="shared" si="143"/>
        <v/>
      </c>
      <c r="E970" s="68" t="str">
        <f t="shared" si="144"/>
        <v/>
      </c>
      <c r="F970" s="68" t="str">
        <f t="shared" si="145"/>
        <v/>
      </c>
      <c r="G970" s="69"/>
      <c r="H970" s="68" t="str">
        <f t="shared" si="146"/>
        <v/>
      </c>
      <c r="I970" s="68" t="str">
        <f t="shared" si="147"/>
        <v/>
      </c>
      <c r="J970" s="70" t="str">
        <f t="shared" si="148"/>
        <v/>
      </c>
      <c r="K970" s="68" t="str">
        <f t="shared" si="149"/>
        <v/>
      </c>
      <c r="L970" s="68" t="str">
        <f>IF(A970="","",SUM($K$31:K970))</f>
        <v/>
      </c>
    </row>
    <row r="971" spans="1:12">
      <c r="A971" s="65" t="str">
        <f t="shared" si="140"/>
        <v/>
      </c>
      <c r="B971" s="66" t="str">
        <f t="shared" si="141"/>
        <v/>
      </c>
      <c r="C971" s="67" t="str">
        <f t="shared" si="142"/>
        <v/>
      </c>
      <c r="D971" s="68" t="str">
        <f t="shared" si="143"/>
        <v/>
      </c>
      <c r="E971" s="68" t="str">
        <f t="shared" si="144"/>
        <v/>
      </c>
      <c r="F971" s="68" t="str">
        <f t="shared" si="145"/>
        <v/>
      </c>
      <c r="G971" s="69"/>
      <c r="H971" s="68" t="str">
        <f t="shared" si="146"/>
        <v/>
      </c>
      <c r="I971" s="68" t="str">
        <f t="shared" si="147"/>
        <v/>
      </c>
      <c r="J971" s="70" t="str">
        <f t="shared" si="148"/>
        <v/>
      </c>
      <c r="K971" s="68" t="str">
        <f t="shared" si="149"/>
        <v/>
      </c>
      <c r="L971" s="68" t="str">
        <f>IF(A971="","",SUM($K$31:K971))</f>
        <v/>
      </c>
    </row>
    <row r="972" spans="1:12">
      <c r="A972" s="65" t="str">
        <f t="shared" si="140"/>
        <v/>
      </c>
      <c r="B972" s="66" t="str">
        <f t="shared" si="141"/>
        <v/>
      </c>
      <c r="C972" s="67" t="str">
        <f t="shared" si="142"/>
        <v/>
      </c>
      <c r="D972" s="68" t="str">
        <f t="shared" si="143"/>
        <v/>
      </c>
      <c r="E972" s="68" t="str">
        <f t="shared" si="144"/>
        <v/>
      </c>
      <c r="F972" s="68" t="str">
        <f t="shared" si="145"/>
        <v/>
      </c>
      <c r="G972" s="69"/>
      <c r="H972" s="68" t="str">
        <f t="shared" si="146"/>
        <v/>
      </c>
      <c r="I972" s="68" t="str">
        <f t="shared" si="147"/>
        <v/>
      </c>
      <c r="J972" s="70" t="str">
        <f t="shared" si="148"/>
        <v/>
      </c>
      <c r="K972" s="68" t="str">
        <f t="shared" si="149"/>
        <v/>
      </c>
      <c r="L972" s="68" t="str">
        <f>IF(A972="","",SUM($K$31:K972))</f>
        <v/>
      </c>
    </row>
    <row r="973" spans="1:12">
      <c r="A973" s="65" t="str">
        <f t="shared" si="140"/>
        <v/>
      </c>
      <c r="B973" s="66" t="str">
        <f t="shared" si="141"/>
        <v/>
      </c>
      <c r="C973" s="67" t="str">
        <f t="shared" si="142"/>
        <v/>
      </c>
      <c r="D973" s="68" t="str">
        <f t="shared" si="143"/>
        <v/>
      </c>
      <c r="E973" s="68" t="str">
        <f t="shared" si="144"/>
        <v/>
      </c>
      <c r="F973" s="68" t="str">
        <f t="shared" si="145"/>
        <v/>
      </c>
      <c r="G973" s="69"/>
      <c r="H973" s="68" t="str">
        <f t="shared" si="146"/>
        <v/>
      </c>
      <c r="I973" s="68" t="str">
        <f t="shared" si="147"/>
        <v/>
      </c>
      <c r="J973" s="70" t="str">
        <f t="shared" si="148"/>
        <v/>
      </c>
      <c r="K973" s="68" t="str">
        <f t="shared" si="149"/>
        <v/>
      </c>
      <c r="L973" s="68" t="str">
        <f>IF(A973="","",SUM($K$31:K973))</f>
        <v/>
      </c>
    </row>
    <row r="974" spans="1:12">
      <c r="A974" s="65" t="str">
        <f t="shared" si="140"/>
        <v/>
      </c>
      <c r="B974" s="66" t="str">
        <f t="shared" si="141"/>
        <v/>
      </c>
      <c r="C974" s="67" t="str">
        <f t="shared" si="142"/>
        <v/>
      </c>
      <c r="D974" s="68" t="str">
        <f t="shared" si="143"/>
        <v/>
      </c>
      <c r="E974" s="68" t="str">
        <f t="shared" si="144"/>
        <v/>
      </c>
      <c r="F974" s="68" t="str">
        <f t="shared" si="145"/>
        <v/>
      </c>
      <c r="G974" s="69"/>
      <c r="H974" s="68" t="str">
        <f t="shared" si="146"/>
        <v/>
      </c>
      <c r="I974" s="68" t="str">
        <f t="shared" si="147"/>
        <v/>
      </c>
      <c r="J974" s="70" t="str">
        <f t="shared" si="148"/>
        <v/>
      </c>
      <c r="K974" s="68" t="str">
        <f t="shared" si="149"/>
        <v/>
      </c>
      <c r="L974" s="68" t="str">
        <f>IF(A974="","",SUM($K$31:K974))</f>
        <v/>
      </c>
    </row>
    <row r="975" spans="1:12">
      <c r="A975" s="65" t="str">
        <f t="shared" si="140"/>
        <v/>
      </c>
      <c r="B975" s="66" t="str">
        <f t="shared" si="141"/>
        <v/>
      </c>
      <c r="C975" s="67" t="str">
        <f t="shared" si="142"/>
        <v/>
      </c>
      <c r="D975" s="68" t="str">
        <f t="shared" si="143"/>
        <v/>
      </c>
      <c r="E975" s="68" t="str">
        <f t="shared" si="144"/>
        <v/>
      </c>
      <c r="F975" s="68" t="str">
        <f t="shared" si="145"/>
        <v/>
      </c>
      <c r="G975" s="69"/>
      <c r="H975" s="68" t="str">
        <f t="shared" si="146"/>
        <v/>
      </c>
      <c r="I975" s="68" t="str">
        <f t="shared" si="147"/>
        <v/>
      </c>
      <c r="J975" s="70" t="str">
        <f t="shared" si="148"/>
        <v/>
      </c>
      <c r="K975" s="68" t="str">
        <f t="shared" si="149"/>
        <v/>
      </c>
      <c r="L975" s="68" t="str">
        <f>IF(A975="","",SUM($K$31:K975))</f>
        <v/>
      </c>
    </row>
    <row r="976" spans="1:12">
      <c r="A976" s="65" t="str">
        <f t="shared" si="140"/>
        <v/>
      </c>
      <c r="B976" s="66" t="str">
        <f t="shared" si="141"/>
        <v/>
      </c>
      <c r="C976" s="67" t="str">
        <f t="shared" si="142"/>
        <v/>
      </c>
      <c r="D976" s="68" t="str">
        <f t="shared" si="143"/>
        <v/>
      </c>
      <c r="E976" s="68" t="str">
        <f t="shared" si="144"/>
        <v/>
      </c>
      <c r="F976" s="68" t="str">
        <f t="shared" si="145"/>
        <v/>
      </c>
      <c r="G976" s="69"/>
      <c r="H976" s="68" t="str">
        <f t="shared" si="146"/>
        <v/>
      </c>
      <c r="I976" s="68" t="str">
        <f t="shared" si="147"/>
        <v/>
      </c>
      <c r="J976" s="70" t="str">
        <f t="shared" si="148"/>
        <v/>
      </c>
      <c r="K976" s="68" t="str">
        <f t="shared" si="149"/>
        <v/>
      </c>
      <c r="L976" s="68" t="str">
        <f>IF(A976="","",SUM($K$31:K976))</f>
        <v/>
      </c>
    </row>
    <row r="977" spans="1:12">
      <c r="A977" s="65" t="str">
        <f t="shared" si="140"/>
        <v/>
      </c>
      <c r="B977" s="66" t="str">
        <f t="shared" si="141"/>
        <v/>
      </c>
      <c r="C977" s="67" t="str">
        <f t="shared" si="142"/>
        <v/>
      </c>
      <c r="D977" s="68" t="str">
        <f t="shared" si="143"/>
        <v/>
      </c>
      <c r="E977" s="68" t="str">
        <f t="shared" si="144"/>
        <v/>
      </c>
      <c r="F977" s="68" t="str">
        <f t="shared" si="145"/>
        <v/>
      </c>
      <c r="G977" s="69"/>
      <c r="H977" s="68" t="str">
        <f t="shared" si="146"/>
        <v/>
      </c>
      <c r="I977" s="68" t="str">
        <f t="shared" si="147"/>
        <v/>
      </c>
      <c r="J977" s="70" t="str">
        <f t="shared" si="148"/>
        <v/>
      </c>
      <c r="K977" s="68" t="str">
        <f t="shared" si="149"/>
        <v/>
      </c>
      <c r="L977" s="68" t="str">
        <f>IF(A977="","",SUM($K$31:K977))</f>
        <v/>
      </c>
    </row>
    <row r="978" spans="1:12">
      <c r="A978" s="65" t="str">
        <f t="shared" si="140"/>
        <v/>
      </c>
      <c r="B978" s="66" t="str">
        <f t="shared" si="141"/>
        <v/>
      </c>
      <c r="C978" s="67" t="str">
        <f t="shared" si="142"/>
        <v/>
      </c>
      <c r="D978" s="68" t="str">
        <f t="shared" si="143"/>
        <v/>
      </c>
      <c r="E978" s="68" t="str">
        <f t="shared" si="144"/>
        <v/>
      </c>
      <c r="F978" s="68" t="str">
        <f t="shared" si="145"/>
        <v/>
      </c>
      <c r="G978" s="69"/>
      <c r="H978" s="68" t="str">
        <f t="shared" si="146"/>
        <v/>
      </c>
      <c r="I978" s="68" t="str">
        <f t="shared" si="147"/>
        <v/>
      </c>
      <c r="J978" s="70" t="str">
        <f t="shared" si="148"/>
        <v/>
      </c>
      <c r="K978" s="68" t="str">
        <f t="shared" si="149"/>
        <v/>
      </c>
      <c r="L978" s="68" t="str">
        <f>IF(A978="","",SUM($K$31:K978))</f>
        <v/>
      </c>
    </row>
    <row r="979" spans="1:12">
      <c r="A979" s="65" t="str">
        <f t="shared" si="140"/>
        <v/>
      </c>
      <c r="B979" s="66" t="str">
        <f t="shared" si="141"/>
        <v/>
      </c>
      <c r="C979" s="67" t="str">
        <f t="shared" si="142"/>
        <v/>
      </c>
      <c r="D979" s="68" t="str">
        <f t="shared" si="143"/>
        <v/>
      </c>
      <c r="E979" s="68" t="str">
        <f t="shared" si="144"/>
        <v/>
      </c>
      <c r="F979" s="68" t="str">
        <f t="shared" si="145"/>
        <v/>
      </c>
      <c r="G979" s="69"/>
      <c r="H979" s="68" t="str">
        <f t="shared" si="146"/>
        <v/>
      </c>
      <c r="I979" s="68" t="str">
        <f t="shared" si="147"/>
        <v/>
      </c>
      <c r="J979" s="70" t="str">
        <f t="shared" si="148"/>
        <v/>
      </c>
      <c r="K979" s="68" t="str">
        <f t="shared" si="149"/>
        <v/>
      </c>
      <c r="L979" s="68" t="str">
        <f>IF(A979="","",SUM($K$31:K979))</f>
        <v/>
      </c>
    </row>
    <row r="980" spans="1:12">
      <c r="A980" s="65" t="str">
        <f t="shared" si="140"/>
        <v/>
      </c>
      <c r="B980" s="66" t="str">
        <f t="shared" si="141"/>
        <v/>
      </c>
      <c r="C980" s="67" t="str">
        <f t="shared" si="142"/>
        <v/>
      </c>
      <c r="D980" s="68" t="str">
        <f t="shared" si="143"/>
        <v/>
      </c>
      <c r="E980" s="68" t="str">
        <f t="shared" si="144"/>
        <v/>
      </c>
      <c r="F980" s="68" t="str">
        <f t="shared" si="145"/>
        <v/>
      </c>
      <c r="G980" s="69"/>
      <c r="H980" s="68" t="str">
        <f t="shared" si="146"/>
        <v/>
      </c>
      <c r="I980" s="68" t="str">
        <f t="shared" si="147"/>
        <v/>
      </c>
      <c r="J980" s="70" t="str">
        <f t="shared" si="148"/>
        <v/>
      </c>
      <c r="K980" s="68" t="str">
        <f t="shared" si="149"/>
        <v/>
      </c>
      <c r="L980" s="68" t="str">
        <f>IF(A980="","",SUM($K$31:K980))</f>
        <v/>
      </c>
    </row>
    <row r="981" spans="1:12">
      <c r="A981" s="65" t="str">
        <f t="shared" si="140"/>
        <v/>
      </c>
      <c r="B981" s="66" t="str">
        <f t="shared" si="141"/>
        <v/>
      </c>
      <c r="C981" s="67" t="str">
        <f t="shared" si="142"/>
        <v/>
      </c>
      <c r="D981" s="68" t="str">
        <f t="shared" si="143"/>
        <v/>
      </c>
      <c r="E981" s="68" t="str">
        <f t="shared" si="144"/>
        <v/>
      </c>
      <c r="F981" s="68" t="str">
        <f t="shared" si="145"/>
        <v/>
      </c>
      <c r="G981" s="69"/>
      <c r="H981" s="68" t="str">
        <f t="shared" si="146"/>
        <v/>
      </c>
      <c r="I981" s="68" t="str">
        <f t="shared" si="147"/>
        <v/>
      </c>
      <c r="J981" s="70" t="str">
        <f t="shared" si="148"/>
        <v/>
      </c>
      <c r="K981" s="68" t="str">
        <f t="shared" si="149"/>
        <v/>
      </c>
      <c r="L981" s="68" t="str">
        <f>IF(A981="","",SUM($K$31:K981))</f>
        <v/>
      </c>
    </row>
    <row r="982" spans="1:12">
      <c r="A982" s="65" t="str">
        <f t="shared" si="140"/>
        <v/>
      </c>
      <c r="B982" s="66" t="str">
        <f t="shared" si="141"/>
        <v/>
      </c>
      <c r="C982" s="67" t="str">
        <f t="shared" si="142"/>
        <v/>
      </c>
      <c r="D982" s="68" t="str">
        <f t="shared" si="143"/>
        <v/>
      </c>
      <c r="E982" s="68" t="str">
        <f t="shared" si="144"/>
        <v/>
      </c>
      <c r="F982" s="68" t="str">
        <f t="shared" si="145"/>
        <v/>
      </c>
      <c r="G982" s="69"/>
      <c r="H982" s="68" t="str">
        <f t="shared" si="146"/>
        <v/>
      </c>
      <c r="I982" s="68" t="str">
        <f t="shared" si="147"/>
        <v/>
      </c>
      <c r="J982" s="70" t="str">
        <f t="shared" si="148"/>
        <v/>
      </c>
      <c r="K982" s="68" t="str">
        <f t="shared" si="149"/>
        <v/>
      </c>
      <c r="L982" s="68" t="str">
        <f>IF(A982="","",SUM($K$31:K982))</f>
        <v/>
      </c>
    </row>
    <row r="983" spans="1:12">
      <c r="A983" s="65" t="str">
        <f t="shared" si="140"/>
        <v/>
      </c>
      <c r="B983" s="66" t="str">
        <f t="shared" si="141"/>
        <v/>
      </c>
      <c r="C983" s="67" t="str">
        <f t="shared" si="142"/>
        <v/>
      </c>
      <c r="D983" s="68" t="str">
        <f t="shared" si="143"/>
        <v/>
      </c>
      <c r="E983" s="68" t="str">
        <f t="shared" si="144"/>
        <v/>
      </c>
      <c r="F983" s="68" t="str">
        <f t="shared" si="145"/>
        <v/>
      </c>
      <c r="G983" s="69"/>
      <c r="H983" s="68" t="str">
        <f t="shared" si="146"/>
        <v/>
      </c>
      <c r="I983" s="68" t="str">
        <f t="shared" si="147"/>
        <v/>
      </c>
      <c r="J983" s="70" t="str">
        <f t="shared" si="148"/>
        <v/>
      </c>
      <c r="K983" s="68" t="str">
        <f t="shared" si="149"/>
        <v/>
      </c>
      <c r="L983" s="68" t="str">
        <f>IF(A983="","",SUM($K$31:K983))</f>
        <v/>
      </c>
    </row>
    <row r="984" spans="1:12">
      <c r="A984" s="65" t="str">
        <f t="shared" si="140"/>
        <v/>
      </c>
      <c r="B984" s="66" t="str">
        <f t="shared" si="141"/>
        <v/>
      </c>
      <c r="C984" s="67" t="str">
        <f t="shared" si="142"/>
        <v/>
      </c>
      <c r="D984" s="68" t="str">
        <f t="shared" si="143"/>
        <v/>
      </c>
      <c r="E984" s="68" t="str">
        <f t="shared" si="144"/>
        <v/>
      </c>
      <c r="F984" s="68" t="str">
        <f t="shared" si="145"/>
        <v/>
      </c>
      <c r="G984" s="69"/>
      <c r="H984" s="68" t="str">
        <f t="shared" si="146"/>
        <v/>
      </c>
      <c r="I984" s="68" t="str">
        <f t="shared" si="147"/>
        <v/>
      </c>
      <c r="J984" s="70" t="str">
        <f t="shared" si="148"/>
        <v/>
      </c>
      <c r="K984" s="68" t="str">
        <f t="shared" si="149"/>
        <v/>
      </c>
      <c r="L984" s="68" t="str">
        <f>IF(A984="","",SUM($K$31:K984))</f>
        <v/>
      </c>
    </row>
    <row r="985" spans="1:12">
      <c r="A985" s="65" t="str">
        <f t="shared" si="140"/>
        <v/>
      </c>
      <c r="B985" s="66" t="str">
        <f t="shared" si="141"/>
        <v/>
      </c>
      <c r="C985" s="67" t="str">
        <f t="shared" si="142"/>
        <v/>
      </c>
      <c r="D985" s="68" t="str">
        <f t="shared" si="143"/>
        <v/>
      </c>
      <c r="E985" s="68" t="str">
        <f t="shared" si="144"/>
        <v/>
      </c>
      <c r="F985" s="68" t="str">
        <f t="shared" si="145"/>
        <v/>
      </c>
      <c r="G985" s="69"/>
      <c r="H985" s="68" t="str">
        <f t="shared" si="146"/>
        <v/>
      </c>
      <c r="I985" s="68" t="str">
        <f t="shared" si="147"/>
        <v/>
      </c>
      <c r="J985" s="70" t="str">
        <f t="shared" si="148"/>
        <v/>
      </c>
      <c r="K985" s="68" t="str">
        <f t="shared" si="149"/>
        <v/>
      </c>
      <c r="L985" s="68" t="str">
        <f>IF(A985="","",SUM($K$31:K985))</f>
        <v/>
      </c>
    </row>
    <row r="986" spans="1:12">
      <c r="A986" s="65" t="str">
        <f t="shared" si="140"/>
        <v/>
      </c>
      <c r="B986" s="66" t="str">
        <f t="shared" si="141"/>
        <v/>
      </c>
      <c r="C986" s="67" t="str">
        <f t="shared" si="142"/>
        <v/>
      </c>
      <c r="D986" s="68" t="str">
        <f t="shared" si="143"/>
        <v/>
      </c>
      <c r="E986" s="68" t="str">
        <f t="shared" si="144"/>
        <v/>
      </c>
      <c r="F986" s="68" t="str">
        <f t="shared" si="145"/>
        <v/>
      </c>
      <c r="G986" s="69"/>
      <c r="H986" s="68" t="str">
        <f t="shared" si="146"/>
        <v/>
      </c>
      <c r="I986" s="68" t="str">
        <f t="shared" si="147"/>
        <v/>
      </c>
      <c r="J986" s="70" t="str">
        <f t="shared" si="148"/>
        <v/>
      </c>
      <c r="K986" s="68" t="str">
        <f t="shared" si="149"/>
        <v/>
      </c>
      <c r="L986" s="68" t="str">
        <f>IF(A986="","",SUM($K$31:K986))</f>
        <v/>
      </c>
    </row>
    <row r="987" spans="1:12">
      <c r="A987" s="65" t="str">
        <f t="shared" si="140"/>
        <v/>
      </c>
      <c r="B987" s="66" t="str">
        <f t="shared" si="141"/>
        <v/>
      </c>
      <c r="C987" s="67" t="str">
        <f t="shared" si="142"/>
        <v/>
      </c>
      <c r="D987" s="68" t="str">
        <f t="shared" si="143"/>
        <v/>
      </c>
      <c r="E987" s="68" t="str">
        <f t="shared" si="144"/>
        <v/>
      </c>
      <c r="F987" s="68" t="str">
        <f t="shared" si="145"/>
        <v/>
      </c>
      <c r="G987" s="69"/>
      <c r="H987" s="68" t="str">
        <f t="shared" si="146"/>
        <v/>
      </c>
      <c r="I987" s="68" t="str">
        <f t="shared" si="147"/>
        <v/>
      </c>
      <c r="J987" s="70" t="str">
        <f t="shared" si="148"/>
        <v/>
      </c>
      <c r="K987" s="68" t="str">
        <f t="shared" si="149"/>
        <v/>
      </c>
      <c r="L987" s="68" t="str">
        <f>IF(A987="","",SUM($K$31:K987))</f>
        <v/>
      </c>
    </row>
    <row r="988" spans="1:12">
      <c r="A988" s="65" t="str">
        <f t="shared" si="140"/>
        <v/>
      </c>
      <c r="B988" s="66" t="str">
        <f t="shared" si="141"/>
        <v/>
      </c>
      <c r="C988" s="67" t="str">
        <f t="shared" si="142"/>
        <v/>
      </c>
      <c r="D988" s="68" t="str">
        <f t="shared" si="143"/>
        <v/>
      </c>
      <c r="E988" s="68" t="str">
        <f t="shared" si="144"/>
        <v/>
      </c>
      <c r="F988" s="68" t="str">
        <f t="shared" si="145"/>
        <v/>
      </c>
      <c r="G988" s="69"/>
      <c r="H988" s="68" t="str">
        <f t="shared" si="146"/>
        <v/>
      </c>
      <c r="I988" s="68" t="str">
        <f t="shared" si="147"/>
        <v/>
      </c>
      <c r="J988" s="70" t="str">
        <f t="shared" si="148"/>
        <v/>
      </c>
      <c r="K988" s="68" t="str">
        <f t="shared" si="149"/>
        <v/>
      </c>
      <c r="L988" s="68" t="str">
        <f>IF(A988="","",SUM($K$31:K988))</f>
        <v/>
      </c>
    </row>
    <row r="989" spans="1:12">
      <c r="A989" s="65" t="str">
        <f t="shared" si="140"/>
        <v/>
      </c>
      <c r="B989" s="66" t="str">
        <f t="shared" si="141"/>
        <v/>
      </c>
      <c r="C989" s="67" t="str">
        <f t="shared" si="142"/>
        <v/>
      </c>
      <c r="D989" s="68" t="str">
        <f t="shared" si="143"/>
        <v/>
      </c>
      <c r="E989" s="68" t="str">
        <f t="shared" si="144"/>
        <v/>
      </c>
      <c r="F989" s="68" t="str">
        <f t="shared" si="145"/>
        <v/>
      </c>
      <c r="G989" s="69"/>
      <c r="H989" s="68" t="str">
        <f t="shared" si="146"/>
        <v/>
      </c>
      <c r="I989" s="68" t="str">
        <f t="shared" si="147"/>
        <v/>
      </c>
      <c r="J989" s="70" t="str">
        <f t="shared" si="148"/>
        <v/>
      </c>
      <c r="K989" s="68" t="str">
        <f t="shared" si="149"/>
        <v/>
      </c>
      <c r="L989" s="68" t="str">
        <f>IF(A989="","",SUM($K$31:K989))</f>
        <v/>
      </c>
    </row>
    <row r="990" spans="1:12">
      <c r="A990" s="65" t="str">
        <f t="shared" si="140"/>
        <v/>
      </c>
      <c r="B990" s="66" t="str">
        <f t="shared" si="141"/>
        <v/>
      </c>
      <c r="C990" s="67" t="str">
        <f t="shared" si="142"/>
        <v/>
      </c>
      <c r="D990" s="68" t="str">
        <f t="shared" si="143"/>
        <v/>
      </c>
      <c r="E990" s="68" t="str">
        <f t="shared" si="144"/>
        <v/>
      </c>
      <c r="F990" s="68" t="str">
        <f t="shared" si="145"/>
        <v/>
      </c>
      <c r="G990" s="69"/>
      <c r="H990" s="68" t="str">
        <f t="shared" si="146"/>
        <v/>
      </c>
      <c r="I990" s="68" t="str">
        <f t="shared" si="147"/>
        <v/>
      </c>
      <c r="J990" s="70" t="str">
        <f t="shared" si="148"/>
        <v/>
      </c>
      <c r="K990" s="68" t="str">
        <f t="shared" si="149"/>
        <v/>
      </c>
      <c r="L990" s="68" t="str">
        <f>IF(A990="","",SUM($K$31:K990))</f>
        <v/>
      </c>
    </row>
    <row r="991" spans="1:12">
      <c r="A991" s="65" t="str">
        <f t="shared" ref="A991:A1054" si="150">IF(I990="","",IF(OR(A990&gt;=nper,ROUND(I990,2)&lt;=0),"",A990+1))</f>
        <v/>
      </c>
      <c r="B991" s="66" t="str">
        <f t="shared" ref="B991:B1054" si="151">IF(A991="","",IF(OR(periods_per_year=26,periods_per_year=52),IF(periods_per_year=26,IF(A991=1,fpdate,B990+14),IF(periods_per_year=52,IF(A991=1,fpdate,B990+7),"n/a")),IF(periods_per_year=24,DATE(YEAR(fpdate),MONTH(fpdate)+(A991-1)/2+IF(AND(DAY(fpdate)&gt;=15,MOD(A991,2)=0),1,0),IF(MOD(A991,2)=0,IF(DAY(fpdate)&gt;=15,DAY(fpdate)-14,DAY(fpdate)+14),DAY(fpdate))),IF(DAY(DATE(YEAR(fpdate),MONTH(fpdate)+A991-1,DAY(fpdate)))&lt;&gt;DAY(fpdate),DATE(YEAR(fpdate),MONTH(fpdate)+A991,0),DATE(YEAR(fpdate),MONTH(fpdate)+A991-1,DAY(fpdate))))))</f>
        <v/>
      </c>
      <c r="C991" s="67" t="str">
        <f t="shared" ref="C991:C1054" si="152">IF(A991="","",IF(variable,IF(A991&lt;$L$6*periods_per_year,start_rate,IF($L$10&gt;=0,MIN($L$7,start_rate+$L$10*ROUNDUP((A991-$L$6*periods_per_year)/$L$9,0)),MAX($L$8,start_rate+$L$10*ROUNDUP((A991-$L$6*periods_per_year)/$L$9,0)))),start_rate))</f>
        <v/>
      </c>
      <c r="D991" s="68" t="str">
        <f t="shared" ref="D991:D1054" si="153">IF(A991="","",ROUND((((1+C991/CP)^(CP/periods_per_year))-1)*I990,2))</f>
        <v/>
      </c>
      <c r="E991" s="68" t="str">
        <f t="shared" ref="E991:E1054" si="154">IF(A991="","",IF(A991=nper,I990+D991,MIN(I990+D991,IF(C991=C990,E990,IF($D$10="Acc Bi-Weekly",ROUND((-PMT(((1+C991/CP)^(CP/12))-1,(nper-A991+1)*12/26,I990))/2,2),IF($D$10="Acc Weekly",ROUND((-PMT(((1+C991/CP)^(CP/12))-1,(nper-A991+1)*12/52,I990))/4,2),ROUND(-PMT(((1+C991/CP)^(CP/periods_per_year))-1,nper-A991+1,I990),2)))))))</f>
        <v/>
      </c>
      <c r="F991" s="68" t="str">
        <f t="shared" ref="F991:F1054" si="155">IF(A991="","",IF(I990&lt;=E991,0,IF(IF(MOD(A991,int)=0,$D$14,0)+E991&gt;=I990+D991,I990+D991-E991,IF(MOD(A991,int)=0,$D$14,0)+IF(IF(MOD(A991,int)=0,$D$14,0)+IF(MOD(A991-$D$17,periods_per_year)=0,$D$16,0)+E991&lt;I990+D991,IF(MOD(A991-$D$17,periods_per_year)=0,$D$16,0),I990+D991-IF(MOD(A991,int)=0,$D$14,0)-E991))))</f>
        <v/>
      </c>
      <c r="G991" s="69"/>
      <c r="H991" s="68" t="str">
        <f t="shared" ref="H991:H1054" si="156">IF(A991="","",E991-D991+G991+IF(F991="",0,F991))</f>
        <v/>
      </c>
      <c r="I991" s="68" t="str">
        <f t="shared" ref="I991:I1054" si="157">IF(A991="","",I990-H991)</f>
        <v/>
      </c>
      <c r="J991" s="70" t="str">
        <f t="shared" ref="J991:J1054" si="158">IF(A991="","",IF(MOD(A991,periods_per_year)=0,A991/periods_per_year,""))</f>
        <v/>
      </c>
      <c r="K991" s="68" t="str">
        <f t="shared" ref="K991:K1054" si="159">IF(A991="","",$L$22*D991)</f>
        <v/>
      </c>
      <c r="L991" s="68" t="str">
        <f>IF(A991="","",SUM($K$31:K991))</f>
        <v/>
      </c>
    </row>
    <row r="992" spans="1:12">
      <c r="A992" s="65" t="str">
        <f t="shared" si="150"/>
        <v/>
      </c>
      <c r="B992" s="66" t="str">
        <f t="shared" si="151"/>
        <v/>
      </c>
      <c r="C992" s="67" t="str">
        <f t="shared" si="152"/>
        <v/>
      </c>
      <c r="D992" s="68" t="str">
        <f t="shared" si="153"/>
        <v/>
      </c>
      <c r="E992" s="68" t="str">
        <f t="shared" si="154"/>
        <v/>
      </c>
      <c r="F992" s="68" t="str">
        <f t="shared" si="155"/>
        <v/>
      </c>
      <c r="G992" s="69"/>
      <c r="H992" s="68" t="str">
        <f t="shared" si="156"/>
        <v/>
      </c>
      <c r="I992" s="68" t="str">
        <f t="shared" si="157"/>
        <v/>
      </c>
      <c r="J992" s="70" t="str">
        <f t="shared" si="158"/>
        <v/>
      </c>
      <c r="K992" s="68" t="str">
        <f t="shared" si="159"/>
        <v/>
      </c>
      <c r="L992" s="68" t="str">
        <f>IF(A992="","",SUM($K$31:K992))</f>
        <v/>
      </c>
    </row>
    <row r="993" spans="1:12">
      <c r="A993" s="65" t="str">
        <f t="shared" si="150"/>
        <v/>
      </c>
      <c r="B993" s="66" t="str">
        <f t="shared" si="151"/>
        <v/>
      </c>
      <c r="C993" s="67" t="str">
        <f t="shared" si="152"/>
        <v/>
      </c>
      <c r="D993" s="68" t="str">
        <f t="shared" si="153"/>
        <v/>
      </c>
      <c r="E993" s="68" t="str">
        <f t="shared" si="154"/>
        <v/>
      </c>
      <c r="F993" s="68" t="str">
        <f t="shared" si="155"/>
        <v/>
      </c>
      <c r="G993" s="69"/>
      <c r="H993" s="68" t="str">
        <f t="shared" si="156"/>
        <v/>
      </c>
      <c r="I993" s="68" t="str">
        <f t="shared" si="157"/>
        <v/>
      </c>
      <c r="J993" s="70" t="str">
        <f t="shared" si="158"/>
        <v/>
      </c>
      <c r="K993" s="68" t="str">
        <f t="shared" si="159"/>
        <v/>
      </c>
      <c r="L993" s="68" t="str">
        <f>IF(A993="","",SUM($K$31:K993))</f>
        <v/>
      </c>
    </row>
    <row r="994" spans="1:12">
      <c r="A994" s="65" t="str">
        <f t="shared" si="150"/>
        <v/>
      </c>
      <c r="B994" s="66" t="str">
        <f t="shared" si="151"/>
        <v/>
      </c>
      <c r="C994" s="67" t="str">
        <f t="shared" si="152"/>
        <v/>
      </c>
      <c r="D994" s="68" t="str">
        <f t="shared" si="153"/>
        <v/>
      </c>
      <c r="E994" s="68" t="str">
        <f t="shared" si="154"/>
        <v/>
      </c>
      <c r="F994" s="68" t="str">
        <f t="shared" si="155"/>
        <v/>
      </c>
      <c r="G994" s="69"/>
      <c r="H994" s="68" t="str">
        <f t="shared" si="156"/>
        <v/>
      </c>
      <c r="I994" s="68" t="str">
        <f t="shared" si="157"/>
        <v/>
      </c>
      <c r="J994" s="70" t="str">
        <f t="shared" si="158"/>
        <v/>
      </c>
      <c r="K994" s="68" t="str">
        <f t="shared" si="159"/>
        <v/>
      </c>
      <c r="L994" s="68" t="str">
        <f>IF(A994="","",SUM($K$31:K994))</f>
        <v/>
      </c>
    </row>
    <row r="995" spans="1:12">
      <c r="A995" s="65" t="str">
        <f t="shared" si="150"/>
        <v/>
      </c>
      <c r="B995" s="66" t="str">
        <f t="shared" si="151"/>
        <v/>
      </c>
      <c r="C995" s="67" t="str">
        <f t="shared" si="152"/>
        <v/>
      </c>
      <c r="D995" s="68" t="str">
        <f t="shared" si="153"/>
        <v/>
      </c>
      <c r="E995" s="68" t="str">
        <f t="shared" si="154"/>
        <v/>
      </c>
      <c r="F995" s="68" t="str">
        <f t="shared" si="155"/>
        <v/>
      </c>
      <c r="G995" s="69"/>
      <c r="H995" s="68" t="str">
        <f t="shared" si="156"/>
        <v/>
      </c>
      <c r="I995" s="68" t="str">
        <f t="shared" si="157"/>
        <v/>
      </c>
      <c r="J995" s="70" t="str">
        <f t="shared" si="158"/>
        <v/>
      </c>
      <c r="K995" s="68" t="str">
        <f t="shared" si="159"/>
        <v/>
      </c>
      <c r="L995" s="68" t="str">
        <f>IF(A995="","",SUM($K$31:K995))</f>
        <v/>
      </c>
    </row>
    <row r="996" spans="1:12">
      <c r="A996" s="65" t="str">
        <f t="shared" si="150"/>
        <v/>
      </c>
      <c r="B996" s="66" t="str">
        <f t="shared" si="151"/>
        <v/>
      </c>
      <c r="C996" s="67" t="str">
        <f t="shared" si="152"/>
        <v/>
      </c>
      <c r="D996" s="68" t="str">
        <f t="shared" si="153"/>
        <v/>
      </c>
      <c r="E996" s="68" t="str">
        <f t="shared" si="154"/>
        <v/>
      </c>
      <c r="F996" s="68" t="str">
        <f t="shared" si="155"/>
        <v/>
      </c>
      <c r="G996" s="69"/>
      <c r="H996" s="68" t="str">
        <f t="shared" si="156"/>
        <v/>
      </c>
      <c r="I996" s="68" t="str">
        <f t="shared" si="157"/>
        <v/>
      </c>
      <c r="J996" s="70" t="str">
        <f t="shared" si="158"/>
        <v/>
      </c>
      <c r="K996" s="68" t="str">
        <f t="shared" si="159"/>
        <v/>
      </c>
      <c r="L996" s="68" t="str">
        <f>IF(A996="","",SUM($K$31:K996))</f>
        <v/>
      </c>
    </row>
    <row r="997" spans="1:12">
      <c r="A997" s="65" t="str">
        <f t="shared" si="150"/>
        <v/>
      </c>
      <c r="B997" s="66" t="str">
        <f t="shared" si="151"/>
        <v/>
      </c>
      <c r="C997" s="67" t="str">
        <f t="shared" si="152"/>
        <v/>
      </c>
      <c r="D997" s="68" t="str">
        <f t="shared" si="153"/>
        <v/>
      </c>
      <c r="E997" s="68" t="str">
        <f t="shared" si="154"/>
        <v/>
      </c>
      <c r="F997" s="68" t="str">
        <f t="shared" si="155"/>
        <v/>
      </c>
      <c r="G997" s="69"/>
      <c r="H997" s="68" t="str">
        <f t="shared" si="156"/>
        <v/>
      </c>
      <c r="I997" s="68" t="str">
        <f t="shared" si="157"/>
        <v/>
      </c>
      <c r="J997" s="70" t="str">
        <f t="shared" si="158"/>
        <v/>
      </c>
      <c r="K997" s="68" t="str">
        <f t="shared" si="159"/>
        <v/>
      </c>
      <c r="L997" s="68" t="str">
        <f>IF(A997="","",SUM($K$31:K997))</f>
        <v/>
      </c>
    </row>
    <row r="998" spans="1:12">
      <c r="A998" s="65" t="str">
        <f t="shared" si="150"/>
        <v/>
      </c>
      <c r="B998" s="66" t="str">
        <f t="shared" si="151"/>
        <v/>
      </c>
      <c r="C998" s="67" t="str">
        <f t="shared" si="152"/>
        <v/>
      </c>
      <c r="D998" s="68" t="str">
        <f t="shared" si="153"/>
        <v/>
      </c>
      <c r="E998" s="68" t="str">
        <f t="shared" si="154"/>
        <v/>
      </c>
      <c r="F998" s="68" t="str">
        <f t="shared" si="155"/>
        <v/>
      </c>
      <c r="G998" s="69"/>
      <c r="H998" s="68" t="str">
        <f t="shared" si="156"/>
        <v/>
      </c>
      <c r="I998" s="68" t="str">
        <f t="shared" si="157"/>
        <v/>
      </c>
      <c r="J998" s="70" t="str">
        <f t="shared" si="158"/>
        <v/>
      </c>
      <c r="K998" s="68" t="str">
        <f t="shared" si="159"/>
        <v/>
      </c>
      <c r="L998" s="68" t="str">
        <f>IF(A998="","",SUM($K$31:K998))</f>
        <v/>
      </c>
    </row>
    <row r="999" spans="1:12">
      <c r="A999" s="65" t="str">
        <f t="shared" si="150"/>
        <v/>
      </c>
      <c r="B999" s="66" t="str">
        <f t="shared" si="151"/>
        <v/>
      </c>
      <c r="C999" s="67" t="str">
        <f t="shared" si="152"/>
        <v/>
      </c>
      <c r="D999" s="68" t="str">
        <f t="shared" si="153"/>
        <v/>
      </c>
      <c r="E999" s="68" t="str">
        <f t="shared" si="154"/>
        <v/>
      </c>
      <c r="F999" s="68" t="str">
        <f t="shared" si="155"/>
        <v/>
      </c>
      <c r="G999" s="69"/>
      <c r="H999" s="68" t="str">
        <f t="shared" si="156"/>
        <v/>
      </c>
      <c r="I999" s="68" t="str">
        <f t="shared" si="157"/>
        <v/>
      </c>
      <c r="J999" s="70" t="str">
        <f t="shared" si="158"/>
        <v/>
      </c>
      <c r="K999" s="68" t="str">
        <f t="shared" si="159"/>
        <v/>
      </c>
      <c r="L999" s="68" t="str">
        <f>IF(A999="","",SUM($K$31:K999))</f>
        <v/>
      </c>
    </row>
    <row r="1000" spans="1:12">
      <c r="A1000" s="65" t="str">
        <f t="shared" si="150"/>
        <v/>
      </c>
      <c r="B1000" s="66" t="str">
        <f t="shared" si="151"/>
        <v/>
      </c>
      <c r="C1000" s="67" t="str">
        <f t="shared" si="152"/>
        <v/>
      </c>
      <c r="D1000" s="68" t="str">
        <f t="shared" si="153"/>
        <v/>
      </c>
      <c r="E1000" s="68" t="str">
        <f t="shared" si="154"/>
        <v/>
      </c>
      <c r="F1000" s="68" t="str">
        <f t="shared" si="155"/>
        <v/>
      </c>
      <c r="G1000" s="69"/>
      <c r="H1000" s="68" t="str">
        <f t="shared" si="156"/>
        <v/>
      </c>
      <c r="I1000" s="68" t="str">
        <f t="shared" si="157"/>
        <v/>
      </c>
      <c r="J1000" s="70" t="str">
        <f t="shared" si="158"/>
        <v/>
      </c>
      <c r="K1000" s="68" t="str">
        <f t="shared" si="159"/>
        <v/>
      </c>
      <c r="L1000" s="68" t="str">
        <f>IF(A1000="","",SUM($K$31:K1000))</f>
        <v/>
      </c>
    </row>
    <row r="1001" spans="1:12">
      <c r="A1001" s="65" t="str">
        <f t="shared" si="150"/>
        <v/>
      </c>
      <c r="B1001" s="66" t="str">
        <f t="shared" si="151"/>
        <v/>
      </c>
      <c r="C1001" s="67" t="str">
        <f t="shared" si="152"/>
        <v/>
      </c>
      <c r="D1001" s="68" t="str">
        <f t="shared" si="153"/>
        <v/>
      </c>
      <c r="E1001" s="68" t="str">
        <f t="shared" si="154"/>
        <v/>
      </c>
      <c r="F1001" s="68" t="str">
        <f t="shared" si="155"/>
        <v/>
      </c>
      <c r="G1001" s="69"/>
      <c r="H1001" s="68" t="str">
        <f t="shared" si="156"/>
        <v/>
      </c>
      <c r="I1001" s="68" t="str">
        <f t="shared" si="157"/>
        <v/>
      </c>
      <c r="J1001" s="70" t="str">
        <f t="shared" si="158"/>
        <v/>
      </c>
      <c r="K1001" s="68" t="str">
        <f t="shared" si="159"/>
        <v/>
      </c>
      <c r="L1001" s="68" t="str">
        <f>IF(A1001="","",SUM($K$31:K1001))</f>
        <v/>
      </c>
    </row>
    <row r="1002" spans="1:12">
      <c r="A1002" s="65" t="str">
        <f t="shared" si="150"/>
        <v/>
      </c>
      <c r="B1002" s="66" t="str">
        <f t="shared" si="151"/>
        <v/>
      </c>
      <c r="C1002" s="67" t="str">
        <f t="shared" si="152"/>
        <v/>
      </c>
      <c r="D1002" s="68" t="str">
        <f t="shared" si="153"/>
        <v/>
      </c>
      <c r="E1002" s="68" t="str">
        <f t="shared" si="154"/>
        <v/>
      </c>
      <c r="F1002" s="68" t="str">
        <f t="shared" si="155"/>
        <v/>
      </c>
      <c r="G1002" s="69"/>
      <c r="H1002" s="68" t="str">
        <f t="shared" si="156"/>
        <v/>
      </c>
      <c r="I1002" s="68" t="str">
        <f t="shared" si="157"/>
        <v/>
      </c>
      <c r="J1002" s="70" t="str">
        <f t="shared" si="158"/>
        <v/>
      </c>
      <c r="K1002" s="68" t="str">
        <f t="shared" si="159"/>
        <v/>
      </c>
      <c r="L1002" s="68" t="str">
        <f>IF(A1002="","",SUM($K$31:K1002))</f>
        <v/>
      </c>
    </row>
    <row r="1003" spans="1:12">
      <c r="A1003" s="65" t="str">
        <f t="shared" si="150"/>
        <v/>
      </c>
      <c r="B1003" s="66" t="str">
        <f t="shared" si="151"/>
        <v/>
      </c>
      <c r="C1003" s="67" t="str">
        <f t="shared" si="152"/>
        <v/>
      </c>
      <c r="D1003" s="68" t="str">
        <f t="shared" si="153"/>
        <v/>
      </c>
      <c r="E1003" s="68" t="str">
        <f t="shared" si="154"/>
        <v/>
      </c>
      <c r="F1003" s="68" t="str">
        <f t="shared" si="155"/>
        <v/>
      </c>
      <c r="G1003" s="69"/>
      <c r="H1003" s="68" t="str">
        <f t="shared" si="156"/>
        <v/>
      </c>
      <c r="I1003" s="68" t="str">
        <f t="shared" si="157"/>
        <v/>
      </c>
      <c r="J1003" s="70" t="str">
        <f t="shared" si="158"/>
        <v/>
      </c>
      <c r="K1003" s="68" t="str">
        <f t="shared" si="159"/>
        <v/>
      </c>
      <c r="L1003" s="68" t="str">
        <f>IF(A1003="","",SUM($K$31:K1003))</f>
        <v/>
      </c>
    </row>
    <row r="1004" spans="1:12">
      <c r="A1004" s="65" t="str">
        <f t="shared" si="150"/>
        <v/>
      </c>
      <c r="B1004" s="66" t="str">
        <f t="shared" si="151"/>
        <v/>
      </c>
      <c r="C1004" s="67" t="str">
        <f t="shared" si="152"/>
        <v/>
      </c>
      <c r="D1004" s="68" t="str">
        <f t="shared" si="153"/>
        <v/>
      </c>
      <c r="E1004" s="68" t="str">
        <f t="shared" si="154"/>
        <v/>
      </c>
      <c r="F1004" s="68" t="str">
        <f t="shared" si="155"/>
        <v/>
      </c>
      <c r="G1004" s="69"/>
      <c r="H1004" s="68" t="str">
        <f t="shared" si="156"/>
        <v/>
      </c>
      <c r="I1004" s="68" t="str">
        <f t="shared" si="157"/>
        <v/>
      </c>
      <c r="J1004" s="70" t="str">
        <f t="shared" si="158"/>
        <v/>
      </c>
      <c r="K1004" s="68" t="str">
        <f t="shared" si="159"/>
        <v/>
      </c>
      <c r="L1004" s="68" t="str">
        <f>IF(A1004="","",SUM($K$31:K1004))</f>
        <v/>
      </c>
    </row>
    <row r="1005" spans="1:12">
      <c r="A1005" s="65" t="str">
        <f t="shared" si="150"/>
        <v/>
      </c>
      <c r="B1005" s="66" t="str">
        <f t="shared" si="151"/>
        <v/>
      </c>
      <c r="C1005" s="67" t="str">
        <f t="shared" si="152"/>
        <v/>
      </c>
      <c r="D1005" s="68" t="str">
        <f t="shared" si="153"/>
        <v/>
      </c>
      <c r="E1005" s="68" t="str">
        <f t="shared" si="154"/>
        <v/>
      </c>
      <c r="F1005" s="68" t="str">
        <f t="shared" si="155"/>
        <v/>
      </c>
      <c r="G1005" s="69"/>
      <c r="H1005" s="68" t="str">
        <f t="shared" si="156"/>
        <v/>
      </c>
      <c r="I1005" s="68" t="str">
        <f t="shared" si="157"/>
        <v/>
      </c>
      <c r="J1005" s="70" t="str">
        <f t="shared" si="158"/>
        <v/>
      </c>
      <c r="K1005" s="68" t="str">
        <f t="shared" si="159"/>
        <v/>
      </c>
      <c r="L1005" s="68" t="str">
        <f>IF(A1005="","",SUM($K$31:K1005))</f>
        <v/>
      </c>
    </row>
    <row r="1006" spans="1:12">
      <c r="A1006" s="65" t="str">
        <f t="shared" si="150"/>
        <v/>
      </c>
      <c r="B1006" s="66" t="str">
        <f t="shared" si="151"/>
        <v/>
      </c>
      <c r="C1006" s="67" t="str">
        <f t="shared" si="152"/>
        <v/>
      </c>
      <c r="D1006" s="68" t="str">
        <f t="shared" si="153"/>
        <v/>
      </c>
      <c r="E1006" s="68" t="str">
        <f t="shared" si="154"/>
        <v/>
      </c>
      <c r="F1006" s="68" t="str">
        <f t="shared" si="155"/>
        <v/>
      </c>
      <c r="G1006" s="69"/>
      <c r="H1006" s="68" t="str">
        <f t="shared" si="156"/>
        <v/>
      </c>
      <c r="I1006" s="68" t="str">
        <f t="shared" si="157"/>
        <v/>
      </c>
      <c r="J1006" s="70" t="str">
        <f t="shared" si="158"/>
        <v/>
      </c>
      <c r="K1006" s="68" t="str">
        <f t="shared" si="159"/>
        <v/>
      </c>
      <c r="L1006" s="68" t="str">
        <f>IF(A1006="","",SUM($K$31:K1006))</f>
        <v/>
      </c>
    </row>
    <row r="1007" spans="1:12">
      <c r="A1007" s="65" t="str">
        <f t="shared" si="150"/>
        <v/>
      </c>
      <c r="B1007" s="66" t="str">
        <f t="shared" si="151"/>
        <v/>
      </c>
      <c r="C1007" s="67" t="str">
        <f t="shared" si="152"/>
        <v/>
      </c>
      <c r="D1007" s="68" t="str">
        <f t="shared" si="153"/>
        <v/>
      </c>
      <c r="E1007" s="68" t="str">
        <f t="shared" si="154"/>
        <v/>
      </c>
      <c r="F1007" s="68" t="str">
        <f t="shared" si="155"/>
        <v/>
      </c>
      <c r="G1007" s="69"/>
      <c r="H1007" s="68" t="str">
        <f t="shared" si="156"/>
        <v/>
      </c>
      <c r="I1007" s="68" t="str">
        <f t="shared" si="157"/>
        <v/>
      </c>
      <c r="J1007" s="70" t="str">
        <f t="shared" si="158"/>
        <v/>
      </c>
      <c r="K1007" s="68" t="str">
        <f t="shared" si="159"/>
        <v/>
      </c>
      <c r="L1007" s="68" t="str">
        <f>IF(A1007="","",SUM($K$31:K1007))</f>
        <v/>
      </c>
    </row>
    <row r="1008" spans="1:12">
      <c r="A1008" s="65" t="str">
        <f t="shared" si="150"/>
        <v/>
      </c>
      <c r="B1008" s="66" t="str">
        <f t="shared" si="151"/>
        <v/>
      </c>
      <c r="C1008" s="67" t="str">
        <f t="shared" si="152"/>
        <v/>
      </c>
      <c r="D1008" s="68" t="str">
        <f t="shared" si="153"/>
        <v/>
      </c>
      <c r="E1008" s="68" t="str">
        <f t="shared" si="154"/>
        <v/>
      </c>
      <c r="F1008" s="68" t="str">
        <f t="shared" si="155"/>
        <v/>
      </c>
      <c r="G1008" s="69"/>
      <c r="H1008" s="68" t="str">
        <f t="shared" si="156"/>
        <v/>
      </c>
      <c r="I1008" s="68" t="str">
        <f t="shared" si="157"/>
        <v/>
      </c>
      <c r="J1008" s="70" t="str">
        <f t="shared" si="158"/>
        <v/>
      </c>
      <c r="K1008" s="68" t="str">
        <f t="shared" si="159"/>
        <v/>
      </c>
      <c r="L1008" s="68" t="str">
        <f>IF(A1008="","",SUM($K$31:K1008))</f>
        <v/>
      </c>
    </row>
    <row r="1009" spans="1:12">
      <c r="A1009" s="65" t="str">
        <f t="shared" si="150"/>
        <v/>
      </c>
      <c r="B1009" s="66" t="str">
        <f t="shared" si="151"/>
        <v/>
      </c>
      <c r="C1009" s="67" t="str">
        <f t="shared" si="152"/>
        <v/>
      </c>
      <c r="D1009" s="68" t="str">
        <f t="shared" si="153"/>
        <v/>
      </c>
      <c r="E1009" s="68" t="str">
        <f t="shared" si="154"/>
        <v/>
      </c>
      <c r="F1009" s="68" t="str">
        <f t="shared" si="155"/>
        <v/>
      </c>
      <c r="G1009" s="69"/>
      <c r="H1009" s="68" t="str">
        <f t="shared" si="156"/>
        <v/>
      </c>
      <c r="I1009" s="68" t="str">
        <f t="shared" si="157"/>
        <v/>
      </c>
      <c r="J1009" s="70" t="str">
        <f t="shared" si="158"/>
        <v/>
      </c>
      <c r="K1009" s="68" t="str">
        <f t="shared" si="159"/>
        <v/>
      </c>
      <c r="L1009" s="68" t="str">
        <f>IF(A1009="","",SUM($K$31:K1009))</f>
        <v/>
      </c>
    </row>
    <row r="1010" spans="1:12">
      <c r="A1010" s="65" t="str">
        <f t="shared" si="150"/>
        <v/>
      </c>
      <c r="B1010" s="66" t="str">
        <f t="shared" si="151"/>
        <v/>
      </c>
      <c r="C1010" s="67" t="str">
        <f t="shared" si="152"/>
        <v/>
      </c>
      <c r="D1010" s="68" t="str">
        <f t="shared" si="153"/>
        <v/>
      </c>
      <c r="E1010" s="68" t="str">
        <f t="shared" si="154"/>
        <v/>
      </c>
      <c r="F1010" s="68" t="str">
        <f t="shared" si="155"/>
        <v/>
      </c>
      <c r="G1010" s="69"/>
      <c r="H1010" s="68" t="str">
        <f t="shared" si="156"/>
        <v/>
      </c>
      <c r="I1010" s="68" t="str">
        <f t="shared" si="157"/>
        <v/>
      </c>
      <c r="J1010" s="70" t="str">
        <f t="shared" si="158"/>
        <v/>
      </c>
      <c r="K1010" s="68" t="str">
        <f t="shared" si="159"/>
        <v/>
      </c>
      <c r="L1010" s="68" t="str">
        <f>IF(A1010="","",SUM($K$31:K1010))</f>
        <v/>
      </c>
    </row>
    <row r="1011" spans="1:12">
      <c r="A1011" s="65" t="str">
        <f t="shared" si="150"/>
        <v/>
      </c>
      <c r="B1011" s="66" t="str">
        <f t="shared" si="151"/>
        <v/>
      </c>
      <c r="C1011" s="67" t="str">
        <f t="shared" si="152"/>
        <v/>
      </c>
      <c r="D1011" s="68" t="str">
        <f t="shared" si="153"/>
        <v/>
      </c>
      <c r="E1011" s="68" t="str">
        <f t="shared" si="154"/>
        <v/>
      </c>
      <c r="F1011" s="68" t="str">
        <f t="shared" si="155"/>
        <v/>
      </c>
      <c r="G1011" s="69"/>
      <c r="H1011" s="68" t="str">
        <f t="shared" si="156"/>
        <v/>
      </c>
      <c r="I1011" s="68" t="str">
        <f t="shared" si="157"/>
        <v/>
      </c>
      <c r="J1011" s="70" t="str">
        <f t="shared" si="158"/>
        <v/>
      </c>
      <c r="K1011" s="68" t="str">
        <f t="shared" si="159"/>
        <v/>
      </c>
      <c r="L1011" s="68" t="str">
        <f>IF(A1011="","",SUM($K$31:K1011))</f>
        <v/>
      </c>
    </row>
    <row r="1012" spans="1:12">
      <c r="A1012" s="65" t="str">
        <f t="shared" si="150"/>
        <v/>
      </c>
      <c r="B1012" s="66" t="str">
        <f t="shared" si="151"/>
        <v/>
      </c>
      <c r="C1012" s="67" t="str">
        <f t="shared" si="152"/>
        <v/>
      </c>
      <c r="D1012" s="68" t="str">
        <f t="shared" si="153"/>
        <v/>
      </c>
      <c r="E1012" s="68" t="str">
        <f t="shared" si="154"/>
        <v/>
      </c>
      <c r="F1012" s="68" t="str">
        <f t="shared" si="155"/>
        <v/>
      </c>
      <c r="G1012" s="69"/>
      <c r="H1012" s="68" t="str">
        <f t="shared" si="156"/>
        <v/>
      </c>
      <c r="I1012" s="68" t="str">
        <f t="shared" si="157"/>
        <v/>
      </c>
      <c r="J1012" s="70" t="str">
        <f t="shared" si="158"/>
        <v/>
      </c>
      <c r="K1012" s="68" t="str">
        <f t="shared" si="159"/>
        <v/>
      </c>
      <c r="L1012" s="68" t="str">
        <f>IF(A1012="","",SUM($K$31:K1012))</f>
        <v/>
      </c>
    </row>
    <row r="1013" spans="1:12">
      <c r="A1013" s="65" t="str">
        <f t="shared" si="150"/>
        <v/>
      </c>
      <c r="B1013" s="66" t="str">
        <f t="shared" si="151"/>
        <v/>
      </c>
      <c r="C1013" s="67" t="str">
        <f t="shared" si="152"/>
        <v/>
      </c>
      <c r="D1013" s="68" t="str">
        <f t="shared" si="153"/>
        <v/>
      </c>
      <c r="E1013" s="68" t="str">
        <f t="shared" si="154"/>
        <v/>
      </c>
      <c r="F1013" s="68" t="str">
        <f t="shared" si="155"/>
        <v/>
      </c>
      <c r="G1013" s="69"/>
      <c r="H1013" s="68" t="str">
        <f t="shared" si="156"/>
        <v/>
      </c>
      <c r="I1013" s="68" t="str">
        <f t="shared" si="157"/>
        <v/>
      </c>
      <c r="J1013" s="70" t="str">
        <f t="shared" si="158"/>
        <v/>
      </c>
      <c r="K1013" s="68" t="str">
        <f t="shared" si="159"/>
        <v/>
      </c>
      <c r="L1013" s="68" t="str">
        <f>IF(A1013="","",SUM($K$31:K1013))</f>
        <v/>
      </c>
    </row>
    <row r="1014" spans="1:12">
      <c r="A1014" s="65" t="str">
        <f t="shared" si="150"/>
        <v/>
      </c>
      <c r="B1014" s="66" t="str">
        <f t="shared" si="151"/>
        <v/>
      </c>
      <c r="C1014" s="67" t="str">
        <f t="shared" si="152"/>
        <v/>
      </c>
      <c r="D1014" s="68" t="str">
        <f t="shared" si="153"/>
        <v/>
      </c>
      <c r="E1014" s="68" t="str">
        <f t="shared" si="154"/>
        <v/>
      </c>
      <c r="F1014" s="68" t="str">
        <f t="shared" si="155"/>
        <v/>
      </c>
      <c r="G1014" s="69"/>
      <c r="H1014" s="68" t="str">
        <f t="shared" si="156"/>
        <v/>
      </c>
      <c r="I1014" s="68" t="str">
        <f t="shared" si="157"/>
        <v/>
      </c>
      <c r="J1014" s="70" t="str">
        <f t="shared" si="158"/>
        <v/>
      </c>
      <c r="K1014" s="68" t="str">
        <f t="shared" si="159"/>
        <v/>
      </c>
      <c r="L1014" s="68" t="str">
        <f>IF(A1014="","",SUM($K$31:K1014))</f>
        <v/>
      </c>
    </row>
    <row r="1015" spans="1:12">
      <c r="A1015" s="65" t="str">
        <f t="shared" si="150"/>
        <v/>
      </c>
      <c r="B1015" s="66" t="str">
        <f t="shared" si="151"/>
        <v/>
      </c>
      <c r="C1015" s="67" t="str">
        <f t="shared" si="152"/>
        <v/>
      </c>
      <c r="D1015" s="68" t="str">
        <f t="shared" si="153"/>
        <v/>
      </c>
      <c r="E1015" s="68" t="str">
        <f t="shared" si="154"/>
        <v/>
      </c>
      <c r="F1015" s="68" t="str">
        <f t="shared" si="155"/>
        <v/>
      </c>
      <c r="G1015" s="69"/>
      <c r="H1015" s="68" t="str">
        <f t="shared" si="156"/>
        <v/>
      </c>
      <c r="I1015" s="68" t="str">
        <f t="shared" si="157"/>
        <v/>
      </c>
      <c r="J1015" s="70" t="str">
        <f t="shared" si="158"/>
        <v/>
      </c>
      <c r="K1015" s="68" t="str">
        <f t="shared" si="159"/>
        <v/>
      </c>
      <c r="L1015" s="68" t="str">
        <f>IF(A1015="","",SUM($K$31:K1015))</f>
        <v/>
      </c>
    </row>
    <row r="1016" spans="1:12">
      <c r="A1016" s="65" t="str">
        <f t="shared" si="150"/>
        <v/>
      </c>
      <c r="B1016" s="66" t="str">
        <f t="shared" si="151"/>
        <v/>
      </c>
      <c r="C1016" s="67" t="str">
        <f t="shared" si="152"/>
        <v/>
      </c>
      <c r="D1016" s="68" t="str">
        <f t="shared" si="153"/>
        <v/>
      </c>
      <c r="E1016" s="68" t="str">
        <f t="shared" si="154"/>
        <v/>
      </c>
      <c r="F1016" s="68" t="str">
        <f t="shared" si="155"/>
        <v/>
      </c>
      <c r="G1016" s="69"/>
      <c r="H1016" s="68" t="str">
        <f t="shared" si="156"/>
        <v/>
      </c>
      <c r="I1016" s="68" t="str">
        <f t="shared" si="157"/>
        <v/>
      </c>
      <c r="J1016" s="70" t="str">
        <f t="shared" si="158"/>
        <v/>
      </c>
      <c r="K1016" s="68" t="str">
        <f t="shared" si="159"/>
        <v/>
      </c>
      <c r="L1016" s="68" t="str">
        <f>IF(A1016="","",SUM($K$31:K1016))</f>
        <v/>
      </c>
    </row>
    <row r="1017" spans="1:12">
      <c r="A1017" s="65" t="str">
        <f t="shared" si="150"/>
        <v/>
      </c>
      <c r="B1017" s="66" t="str">
        <f t="shared" si="151"/>
        <v/>
      </c>
      <c r="C1017" s="67" t="str">
        <f t="shared" si="152"/>
        <v/>
      </c>
      <c r="D1017" s="68" t="str">
        <f t="shared" si="153"/>
        <v/>
      </c>
      <c r="E1017" s="68" t="str">
        <f t="shared" si="154"/>
        <v/>
      </c>
      <c r="F1017" s="68" t="str">
        <f t="shared" si="155"/>
        <v/>
      </c>
      <c r="G1017" s="69"/>
      <c r="H1017" s="68" t="str">
        <f t="shared" si="156"/>
        <v/>
      </c>
      <c r="I1017" s="68" t="str">
        <f t="shared" si="157"/>
        <v/>
      </c>
      <c r="J1017" s="70" t="str">
        <f t="shared" si="158"/>
        <v/>
      </c>
      <c r="K1017" s="68" t="str">
        <f t="shared" si="159"/>
        <v/>
      </c>
      <c r="L1017" s="68" t="str">
        <f>IF(A1017="","",SUM($K$31:K1017))</f>
        <v/>
      </c>
    </row>
    <row r="1018" spans="1:12">
      <c r="A1018" s="65" t="str">
        <f t="shared" si="150"/>
        <v/>
      </c>
      <c r="B1018" s="66" t="str">
        <f t="shared" si="151"/>
        <v/>
      </c>
      <c r="C1018" s="67" t="str">
        <f t="shared" si="152"/>
        <v/>
      </c>
      <c r="D1018" s="68" t="str">
        <f t="shared" si="153"/>
        <v/>
      </c>
      <c r="E1018" s="68" t="str">
        <f t="shared" si="154"/>
        <v/>
      </c>
      <c r="F1018" s="68" t="str">
        <f t="shared" si="155"/>
        <v/>
      </c>
      <c r="G1018" s="69"/>
      <c r="H1018" s="68" t="str">
        <f t="shared" si="156"/>
        <v/>
      </c>
      <c r="I1018" s="68" t="str">
        <f t="shared" si="157"/>
        <v/>
      </c>
      <c r="J1018" s="70" t="str">
        <f t="shared" si="158"/>
        <v/>
      </c>
      <c r="K1018" s="68" t="str">
        <f t="shared" si="159"/>
        <v/>
      </c>
      <c r="L1018" s="68" t="str">
        <f>IF(A1018="","",SUM($K$31:K1018))</f>
        <v/>
      </c>
    </row>
    <row r="1019" spans="1:12">
      <c r="A1019" s="65" t="str">
        <f t="shared" si="150"/>
        <v/>
      </c>
      <c r="B1019" s="66" t="str">
        <f t="shared" si="151"/>
        <v/>
      </c>
      <c r="C1019" s="67" t="str">
        <f t="shared" si="152"/>
        <v/>
      </c>
      <c r="D1019" s="68" t="str">
        <f t="shared" si="153"/>
        <v/>
      </c>
      <c r="E1019" s="68" t="str">
        <f t="shared" si="154"/>
        <v/>
      </c>
      <c r="F1019" s="68" t="str">
        <f t="shared" si="155"/>
        <v/>
      </c>
      <c r="G1019" s="69"/>
      <c r="H1019" s="68" t="str">
        <f t="shared" si="156"/>
        <v/>
      </c>
      <c r="I1019" s="68" t="str">
        <f t="shared" si="157"/>
        <v/>
      </c>
      <c r="J1019" s="70" t="str">
        <f t="shared" si="158"/>
        <v/>
      </c>
      <c r="K1019" s="68" t="str">
        <f t="shared" si="159"/>
        <v/>
      </c>
      <c r="L1019" s="68" t="str">
        <f>IF(A1019="","",SUM($K$31:K1019))</f>
        <v/>
      </c>
    </row>
    <row r="1020" spans="1:12">
      <c r="A1020" s="65" t="str">
        <f t="shared" si="150"/>
        <v/>
      </c>
      <c r="B1020" s="66" t="str">
        <f t="shared" si="151"/>
        <v/>
      </c>
      <c r="C1020" s="67" t="str">
        <f t="shared" si="152"/>
        <v/>
      </c>
      <c r="D1020" s="68" t="str">
        <f t="shared" si="153"/>
        <v/>
      </c>
      <c r="E1020" s="68" t="str">
        <f t="shared" si="154"/>
        <v/>
      </c>
      <c r="F1020" s="68" t="str">
        <f t="shared" si="155"/>
        <v/>
      </c>
      <c r="G1020" s="69"/>
      <c r="H1020" s="68" t="str">
        <f t="shared" si="156"/>
        <v/>
      </c>
      <c r="I1020" s="68" t="str">
        <f t="shared" si="157"/>
        <v/>
      </c>
      <c r="J1020" s="70" t="str">
        <f t="shared" si="158"/>
        <v/>
      </c>
      <c r="K1020" s="68" t="str">
        <f t="shared" si="159"/>
        <v/>
      </c>
      <c r="L1020" s="68" t="str">
        <f>IF(A1020="","",SUM($K$31:K1020))</f>
        <v/>
      </c>
    </row>
    <row r="1021" spans="1:12">
      <c r="A1021" s="65" t="str">
        <f t="shared" si="150"/>
        <v/>
      </c>
      <c r="B1021" s="66" t="str">
        <f t="shared" si="151"/>
        <v/>
      </c>
      <c r="C1021" s="67" t="str">
        <f t="shared" si="152"/>
        <v/>
      </c>
      <c r="D1021" s="68" t="str">
        <f t="shared" si="153"/>
        <v/>
      </c>
      <c r="E1021" s="68" t="str">
        <f t="shared" si="154"/>
        <v/>
      </c>
      <c r="F1021" s="68" t="str">
        <f t="shared" si="155"/>
        <v/>
      </c>
      <c r="G1021" s="69"/>
      <c r="H1021" s="68" t="str">
        <f t="shared" si="156"/>
        <v/>
      </c>
      <c r="I1021" s="68" t="str">
        <f t="shared" si="157"/>
        <v/>
      </c>
      <c r="J1021" s="70" t="str">
        <f t="shared" si="158"/>
        <v/>
      </c>
      <c r="K1021" s="68" t="str">
        <f t="shared" si="159"/>
        <v/>
      </c>
      <c r="L1021" s="68" t="str">
        <f>IF(A1021="","",SUM($K$31:K1021))</f>
        <v/>
      </c>
    </row>
    <row r="1022" spans="1:12">
      <c r="A1022" s="65" t="str">
        <f t="shared" si="150"/>
        <v/>
      </c>
      <c r="B1022" s="66" t="str">
        <f t="shared" si="151"/>
        <v/>
      </c>
      <c r="C1022" s="67" t="str">
        <f t="shared" si="152"/>
        <v/>
      </c>
      <c r="D1022" s="68" t="str">
        <f t="shared" si="153"/>
        <v/>
      </c>
      <c r="E1022" s="68" t="str">
        <f t="shared" si="154"/>
        <v/>
      </c>
      <c r="F1022" s="68" t="str">
        <f t="shared" si="155"/>
        <v/>
      </c>
      <c r="G1022" s="69"/>
      <c r="H1022" s="68" t="str">
        <f t="shared" si="156"/>
        <v/>
      </c>
      <c r="I1022" s="68" t="str">
        <f t="shared" si="157"/>
        <v/>
      </c>
      <c r="J1022" s="70" t="str">
        <f t="shared" si="158"/>
        <v/>
      </c>
      <c r="K1022" s="68" t="str">
        <f t="shared" si="159"/>
        <v/>
      </c>
      <c r="L1022" s="68" t="str">
        <f>IF(A1022="","",SUM($K$31:K1022))</f>
        <v/>
      </c>
    </row>
    <row r="1023" spans="1:12">
      <c r="A1023" s="65" t="str">
        <f t="shared" si="150"/>
        <v/>
      </c>
      <c r="B1023" s="66" t="str">
        <f t="shared" si="151"/>
        <v/>
      </c>
      <c r="C1023" s="67" t="str">
        <f t="shared" si="152"/>
        <v/>
      </c>
      <c r="D1023" s="68" t="str">
        <f t="shared" si="153"/>
        <v/>
      </c>
      <c r="E1023" s="68" t="str">
        <f t="shared" si="154"/>
        <v/>
      </c>
      <c r="F1023" s="68" t="str">
        <f t="shared" si="155"/>
        <v/>
      </c>
      <c r="G1023" s="69"/>
      <c r="H1023" s="68" t="str">
        <f t="shared" si="156"/>
        <v/>
      </c>
      <c r="I1023" s="68" t="str">
        <f t="shared" si="157"/>
        <v/>
      </c>
      <c r="J1023" s="70" t="str">
        <f t="shared" si="158"/>
        <v/>
      </c>
      <c r="K1023" s="68" t="str">
        <f t="shared" si="159"/>
        <v/>
      </c>
      <c r="L1023" s="68" t="str">
        <f>IF(A1023="","",SUM($K$31:K1023))</f>
        <v/>
      </c>
    </row>
    <row r="1024" spans="1:12">
      <c r="A1024" s="65" t="str">
        <f t="shared" si="150"/>
        <v/>
      </c>
      <c r="B1024" s="66" t="str">
        <f t="shared" si="151"/>
        <v/>
      </c>
      <c r="C1024" s="67" t="str">
        <f t="shared" si="152"/>
        <v/>
      </c>
      <c r="D1024" s="68" t="str">
        <f t="shared" si="153"/>
        <v/>
      </c>
      <c r="E1024" s="68" t="str">
        <f t="shared" si="154"/>
        <v/>
      </c>
      <c r="F1024" s="68" t="str">
        <f t="shared" si="155"/>
        <v/>
      </c>
      <c r="G1024" s="69"/>
      <c r="H1024" s="68" t="str">
        <f t="shared" si="156"/>
        <v/>
      </c>
      <c r="I1024" s="68" t="str">
        <f t="shared" si="157"/>
        <v/>
      </c>
      <c r="J1024" s="70" t="str">
        <f t="shared" si="158"/>
        <v/>
      </c>
      <c r="K1024" s="68" t="str">
        <f t="shared" si="159"/>
        <v/>
      </c>
      <c r="L1024" s="68" t="str">
        <f>IF(A1024="","",SUM($K$31:K1024))</f>
        <v/>
      </c>
    </row>
    <row r="1025" spans="1:12">
      <c r="A1025" s="65" t="str">
        <f t="shared" si="150"/>
        <v/>
      </c>
      <c r="B1025" s="66" t="str">
        <f t="shared" si="151"/>
        <v/>
      </c>
      <c r="C1025" s="67" t="str">
        <f t="shared" si="152"/>
        <v/>
      </c>
      <c r="D1025" s="68" t="str">
        <f t="shared" si="153"/>
        <v/>
      </c>
      <c r="E1025" s="68" t="str">
        <f t="shared" si="154"/>
        <v/>
      </c>
      <c r="F1025" s="68" t="str">
        <f t="shared" si="155"/>
        <v/>
      </c>
      <c r="G1025" s="69"/>
      <c r="H1025" s="68" t="str">
        <f t="shared" si="156"/>
        <v/>
      </c>
      <c r="I1025" s="68" t="str">
        <f t="shared" si="157"/>
        <v/>
      </c>
      <c r="J1025" s="70" t="str">
        <f t="shared" si="158"/>
        <v/>
      </c>
      <c r="K1025" s="68" t="str">
        <f t="shared" si="159"/>
        <v/>
      </c>
      <c r="L1025" s="68" t="str">
        <f>IF(A1025="","",SUM($K$31:K1025))</f>
        <v/>
      </c>
    </row>
    <row r="1026" spans="1:12">
      <c r="A1026" s="65" t="str">
        <f t="shared" si="150"/>
        <v/>
      </c>
      <c r="B1026" s="66" t="str">
        <f t="shared" si="151"/>
        <v/>
      </c>
      <c r="C1026" s="67" t="str">
        <f t="shared" si="152"/>
        <v/>
      </c>
      <c r="D1026" s="68" t="str">
        <f t="shared" si="153"/>
        <v/>
      </c>
      <c r="E1026" s="68" t="str">
        <f t="shared" si="154"/>
        <v/>
      </c>
      <c r="F1026" s="68" t="str">
        <f t="shared" si="155"/>
        <v/>
      </c>
      <c r="G1026" s="69"/>
      <c r="H1026" s="68" t="str">
        <f t="shared" si="156"/>
        <v/>
      </c>
      <c r="I1026" s="68" t="str">
        <f t="shared" si="157"/>
        <v/>
      </c>
      <c r="J1026" s="70" t="str">
        <f t="shared" si="158"/>
        <v/>
      </c>
      <c r="K1026" s="68" t="str">
        <f t="shared" si="159"/>
        <v/>
      </c>
      <c r="L1026" s="68" t="str">
        <f>IF(A1026="","",SUM($K$31:K1026))</f>
        <v/>
      </c>
    </row>
    <row r="1027" spans="1:12">
      <c r="A1027" s="65" t="str">
        <f t="shared" si="150"/>
        <v/>
      </c>
      <c r="B1027" s="66" t="str">
        <f t="shared" si="151"/>
        <v/>
      </c>
      <c r="C1027" s="67" t="str">
        <f t="shared" si="152"/>
        <v/>
      </c>
      <c r="D1027" s="68" t="str">
        <f t="shared" si="153"/>
        <v/>
      </c>
      <c r="E1027" s="68" t="str">
        <f t="shared" si="154"/>
        <v/>
      </c>
      <c r="F1027" s="68" t="str">
        <f t="shared" si="155"/>
        <v/>
      </c>
      <c r="G1027" s="69"/>
      <c r="H1027" s="68" t="str">
        <f t="shared" si="156"/>
        <v/>
      </c>
      <c r="I1027" s="68" t="str">
        <f t="shared" si="157"/>
        <v/>
      </c>
      <c r="J1027" s="70" t="str">
        <f t="shared" si="158"/>
        <v/>
      </c>
      <c r="K1027" s="68" t="str">
        <f t="shared" si="159"/>
        <v/>
      </c>
      <c r="L1027" s="68" t="str">
        <f>IF(A1027="","",SUM($K$31:K1027))</f>
        <v/>
      </c>
    </row>
    <row r="1028" spans="1:12">
      <c r="A1028" s="65" t="str">
        <f t="shared" si="150"/>
        <v/>
      </c>
      <c r="B1028" s="66" t="str">
        <f t="shared" si="151"/>
        <v/>
      </c>
      <c r="C1028" s="67" t="str">
        <f t="shared" si="152"/>
        <v/>
      </c>
      <c r="D1028" s="68" t="str">
        <f t="shared" si="153"/>
        <v/>
      </c>
      <c r="E1028" s="68" t="str">
        <f t="shared" si="154"/>
        <v/>
      </c>
      <c r="F1028" s="68" t="str">
        <f t="shared" si="155"/>
        <v/>
      </c>
      <c r="G1028" s="69"/>
      <c r="H1028" s="68" t="str">
        <f t="shared" si="156"/>
        <v/>
      </c>
      <c r="I1028" s="68" t="str">
        <f t="shared" si="157"/>
        <v/>
      </c>
      <c r="J1028" s="70" t="str">
        <f t="shared" si="158"/>
        <v/>
      </c>
      <c r="K1028" s="68" t="str">
        <f t="shared" si="159"/>
        <v/>
      </c>
      <c r="L1028" s="68" t="str">
        <f>IF(A1028="","",SUM($K$31:K1028))</f>
        <v/>
      </c>
    </row>
    <row r="1029" spans="1:12">
      <c r="A1029" s="65" t="str">
        <f t="shared" si="150"/>
        <v/>
      </c>
      <c r="B1029" s="66" t="str">
        <f t="shared" si="151"/>
        <v/>
      </c>
      <c r="C1029" s="67" t="str">
        <f t="shared" si="152"/>
        <v/>
      </c>
      <c r="D1029" s="68" t="str">
        <f t="shared" si="153"/>
        <v/>
      </c>
      <c r="E1029" s="68" t="str">
        <f t="shared" si="154"/>
        <v/>
      </c>
      <c r="F1029" s="68" t="str">
        <f t="shared" si="155"/>
        <v/>
      </c>
      <c r="G1029" s="69"/>
      <c r="H1029" s="68" t="str">
        <f t="shared" si="156"/>
        <v/>
      </c>
      <c r="I1029" s="68" t="str">
        <f t="shared" si="157"/>
        <v/>
      </c>
      <c r="J1029" s="70" t="str">
        <f t="shared" si="158"/>
        <v/>
      </c>
      <c r="K1029" s="68" t="str">
        <f t="shared" si="159"/>
        <v/>
      </c>
      <c r="L1029" s="68" t="str">
        <f>IF(A1029="","",SUM($K$31:K1029))</f>
        <v/>
      </c>
    </row>
    <row r="1030" spans="1:12">
      <c r="A1030" s="65" t="str">
        <f t="shared" si="150"/>
        <v/>
      </c>
      <c r="B1030" s="66" t="str">
        <f t="shared" si="151"/>
        <v/>
      </c>
      <c r="C1030" s="67" t="str">
        <f t="shared" si="152"/>
        <v/>
      </c>
      <c r="D1030" s="68" t="str">
        <f t="shared" si="153"/>
        <v/>
      </c>
      <c r="E1030" s="68" t="str">
        <f t="shared" si="154"/>
        <v/>
      </c>
      <c r="F1030" s="68" t="str">
        <f t="shared" si="155"/>
        <v/>
      </c>
      <c r="G1030" s="69"/>
      <c r="H1030" s="68" t="str">
        <f t="shared" si="156"/>
        <v/>
      </c>
      <c r="I1030" s="68" t="str">
        <f t="shared" si="157"/>
        <v/>
      </c>
      <c r="J1030" s="70" t="str">
        <f t="shared" si="158"/>
        <v/>
      </c>
      <c r="K1030" s="68" t="str">
        <f t="shared" si="159"/>
        <v/>
      </c>
      <c r="L1030" s="68" t="str">
        <f>IF(A1030="","",SUM($K$31:K1030))</f>
        <v/>
      </c>
    </row>
    <row r="1031" spans="1:12">
      <c r="A1031" s="65" t="str">
        <f t="shared" si="150"/>
        <v/>
      </c>
      <c r="B1031" s="66" t="str">
        <f t="shared" si="151"/>
        <v/>
      </c>
      <c r="C1031" s="67" t="str">
        <f t="shared" si="152"/>
        <v/>
      </c>
      <c r="D1031" s="68" t="str">
        <f t="shared" si="153"/>
        <v/>
      </c>
      <c r="E1031" s="68" t="str">
        <f t="shared" si="154"/>
        <v/>
      </c>
      <c r="F1031" s="68" t="str">
        <f t="shared" si="155"/>
        <v/>
      </c>
      <c r="G1031" s="69"/>
      <c r="H1031" s="68" t="str">
        <f t="shared" si="156"/>
        <v/>
      </c>
      <c r="I1031" s="68" t="str">
        <f t="shared" si="157"/>
        <v/>
      </c>
      <c r="J1031" s="70" t="str">
        <f t="shared" si="158"/>
        <v/>
      </c>
      <c r="K1031" s="68" t="str">
        <f t="shared" si="159"/>
        <v/>
      </c>
      <c r="L1031" s="68" t="str">
        <f>IF(A1031="","",SUM($K$31:K1031))</f>
        <v/>
      </c>
    </row>
    <row r="1032" spans="1:12">
      <c r="A1032" s="65" t="str">
        <f t="shared" si="150"/>
        <v/>
      </c>
      <c r="B1032" s="66" t="str">
        <f t="shared" si="151"/>
        <v/>
      </c>
      <c r="C1032" s="67" t="str">
        <f t="shared" si="152"/>
        <v/>
      </c>
      <c r="D1032" s="68" t="str">
        <f t="shared" si="153"/>
        <v/>
      </c>
      <c r="E1032" s="68" t="str">
        <f t="shared" si="154"/>
        <v/>
      </c>
      <c r="F1032" s="68" t="str">
        <f t="shared" si="155"/>
        <v/>
      </c>
      <c r="G1032" s="69"/>
      <c r="H1032" s="68" t="str">
        <f t="shared" si="156"/>
        <v/>
      </c>
      <c r="I1032" s="68" t="str">
        <f t="shared" si="157"/>
        <v/>
      </c>
      <c r="J1032" s="70" t="str">
        <f t="shared" si="158"/>
        <v/>
      </c>
      <c r="K1032" s="68" t="str">
        <f t="shared" si="159"/>
        <v/>
      </c>
      <c r="L1032" s="68" t="str">
        <f>IF(A1032="","",SUM($K$31:K1032))</f>
        <v/>
      </c>
    </row>
    <row r="1033" spans="1:12">
      <c r="A1033" s="65" t="str">
        <f t="shared" si="150"/>
        <v/>
      </c>
      <c r="B1033" s="66" t="str">
        <f t="shared" si="151"/>
        <v/>
      </c>
      <c r="C1033" s="67" t="str">
        <f t="shared" si="152"/>
        <v/>
      </c>
      <c r="D1033" s="68" t="str">
        <f t="shared" si="153"/>
        <v/>
      </c>
      <c r="E1033" s="68" t="str">
        <f t="shared" si="154"/>
        <v/>
      </c>
      <c r="F1033" s="68" t="str">
        <f t="shared" si="155"/>
        <v/>
      </c>
      <c r="G1033" s="69"/>
      <c r="H1033" s="68" t="str">
        <f t="shared" si="156"/>
        <v/>
      </c>
      <c r="I1033" s="68" t="str">
        <f t="shared" si="157"/>
        <v/>
      </c>
      <c r="J1033" s="70" t="str">
        <f t="shared" si="158"/>
        <v/>
      </c>
      <c r="K1033" s="68" t="str">
        <f t="shared" si="159"/>
        <v/>
      </c>
      <c r="L1033" s="68" t="str">
        <f>IF(A1033="","",SUM($K$31:K1033))</f>
        <v/>
      </c>
    </row>
    <row r="1034" spans="1:12">
      <c r="A1034" s="65" t="str">
        <f t="shared" si="150"/>
        <v/>
      </c>
      <c r="B1034" s="66" t="str">
        <f t="shared" si="151"/>
        <v/>
      </c>
      <c r="C1034" s="67" t="str">
        <f t="shared" si="152"/>
        <v/>
      </c>
      <c r="D1034" s="68" t="str">
        <f t="shared" si="153"/>
        <v/>
      </c>
      <c r="E1034" s="68" t="str">
        <f t="shared" si="154"/>
        <v/>
      </c>
      <c r="F1034" s="68" t="str">
        <f t="shared" si="155"/>
        <v/>
      </c>
      <c r="G1034" s="69"/>
      <c r="H1034" s="68" t="str">
        <f t="shared" si="156"/>
        <v/>
      </c>
      <c r="I1034" s="68" t="str">
        <f t="shared" si="157"/>
        <v/>
      </c>
      <c r="J1034" s="70" t="str">
        <f t="shared" si="158"/>
        <v/>
      </c>
      <c r="K1034" s="68" t="str">
        <f t="shared" si="159"/>
        <v/>
      </c>
      <c r="L1034" s="68" t="str">
        <f>IF(A1034="","",SUM($K$31:K1034))</f>
        <v/>
      </c>
    </row>
    <row r="1035" spans="1:12">
      <c r="A1035" s="65" t="str">
        <f t="shared" si="150"/>
        <v/>
      </c>
      <c r="B1035" s="66" t="str">
        <f t="shared" si="151"/>
        <v/>
      </c>
      <c r="C1035" s="67" t="str">
        <f t="shared" si="152"/>
        <v/>
      </c>
      <c r="D1035" s="68" t="str">
        <f t="shared" si="153"/>
        <v/>
      </c>
      <c r="E1035" s="68" t="str">
        <f t="shared" si="154"/>
        <v/>
      </c>
      <c r="F1035" s="68" t="str">
        <f t="shared" si="155"/>
        <v/>
      </c>
      <c r="G1035" s="69"/>
      <c r="H1035" s="68" t="str">
        <f t="shared" si="156"/>
        <v/>
      </c>
      <c r="I1035" s="68" t="str">
        <f t="shared" si="157"/>
        <v/>
      </c>
      <c r="J1035" s="70" t="str">
        <f t="shared" si="158"/>
        <v/>
      </c>
      <c r="K1035" s="68" t="str">
        <f t="shared" si="159"/>
        <v/>
      </c>
      <c r="L1035" s="68" t="str">
        <f>IF(A1035="","",SUM($K$31:K1035))</f>
        <v/>
      </c>
    </row>
    <row r="1036" spans="1:12">
      <c r="A1036" s="65" t="str">
        <f t="shared" si="150"/>
        <v/>
      </c>
      <c r="B1036" s="66" t="str">
        <f t="shared" si="151"/>
        <v/>
      </c>
      <c r="C1036" s="67" t="str">
        <f t="shared" si="152"/>
        <v/>
      </c>
      <c r="D1036" s="68" t="str">
        <f t="shared" si="153"/>
        <v/>
      </c>
      <c r="E1036" s="68" t="str">
        <f t="shared" si="154"/>
        <v/>
      </c>
      <c r="F1036" s="68" t="str">
        <f t="shared" si="155"/>
        <v/>
      </c>
      <c r="G1036" s="69"/>
      <c r="H1036" s="68" t="str">
        <f t="shared" si="156"/>
        <v/>
      </c>
      <c r="I1036" s="68" t="str">
        <f t="shared" si="157"/>
        <v/>
      </c>
      <c r="J1036" s="70" t="str">
        <f t="shared" si="158"/>
        <v/>
      </c>
      <c r="K1036" s="68" t="str">
        <f t="shared" si="159"/>
        <v/>
      </c>
      <c r="L1036" s="68" t="str">
        <f>IF(A1036="","",SUM($K$31:K1036))</f>
        <v/>
      </c>
    </row>
    <row r="1037" spans="1:12">
      <c r="A1037" s="65" t="str">
        <f t="shared" si="150"/>
        <v/>
      </c>
      <c r="B1037" s="66" t="str">
        <f t="shared" si="151"/>
        <v/>
      </c>
      <c r="C1037" s="67" t="str">
        <f t="shared" si="152"/>
        <v/>
      </c>
      <c r="D1037" s="68" t="str">
        <f t="shared" si="153"/>
        <v/>
      </c>
      <c r="E1037" s="68" t="str">
        <f t="shared" si="154"/>
        <v/>
      </c>
      <c r="F1037" s="68" t="str">
        <f t="shared" si="155"/>
        <v/>
      </c>
      <c r="G1037" s="69"/>
      <c r="H1037" s="68" t="str">
        <f t="shared" si="156"/>
        <v/>
      </c>
      <c r="I1037" s="68" t="str">
        <f t="shared" si="157"/>
        <v/>
      </c>
      <c r="J1037" s="70" t="str">
        <f t="shared" si="158"/>
        <v/>
      </c>
      <c r="K1037" s="68" t="str">
        <f t="shared" si="159"/>
        <v/>
      </c>
      <c r="L1037" s="68" t="str">
        <f>IF(A1037="","",SUM($K$31:K1037))</f>
        <v/>
      </c>
    </row>
    <row r="1038" spans="1:12">
      <c r="A1038" s="65" t="str">
        <f t="shared" si="150"/>
        <v/>
      </c>
      <c r="B1038" s="66" t="str">
        <f t="shared" si="151"/>
        <v/>
      </c>
      <c r="C1038" s="67" t="str">
        <f t="shared" si="152"/>
        <v/>
      </c>
      <c r="D1038" s="68" t="str">
        <f t="shared" si="153"/>
        <v/>
      </c>
      <c r="E1038" s="68" t="str">
        <f t="shared" si="154"/>
        <v/>
      </c>
      <c r="F1038" s="68" t="str">
        <f t="shared" si="155"/>
        <v/>
      </c>
      <c r="G1038" s="69"/>
      <c r="H1038" s="68" t="str">
        <f t="shared" si="156"/>
        <v/>
      </c>
      <c r="I1038" s="68" t="str">
        <f t="shared" si="157"/>
        <v/>
      </c>
      <c r="J1038" s="70" t="str">
        <f t="shared" si="158"/>
        <v/>
      </c>
      <c r="K1038" s="68" t="str">
        <f t="shared" si="159"/>
        <v/>
      </c>
      <c r="L1038" s="68" t="str">
        <f>IF(A1038="","",SUM($K$31:K1038))</f>
        <v/>
      </c>
    </row>
    <row r="1039" spans="1:12">
      <c r="A1039" s="65" t="str">
        <f t="shared" si="150"/>
        <v/>
      </c>
      <c r="B1039" s="66" t="str">
        <f t="shared" si="151"/>
        <v/>
      </c>
      <c r="C1039" s="67" t="str">
        <f t="shared" si="152"/>
        <v/>
      </c>
      <c r="D1039" s="68" t="str">
        <f t="shared" si="153"/>
        <v/>
      </c>
      <c r="E1039" s="68" t="str">
        <f t="shared" si="154"/>
        <v/>
      </c>
      <c r="F1039" s="68" t="str">
        <f t="shared" si="155"/>
        <v/>
      </c>
      <c r="G1039" s="69"/>
      <c r="H1039" s="68" t="str">
        <f t="shared" si="156"/>
        <v/>
      </c>
      <c r="I1039" s="68" t="str">
        <f t="shared" si="157"/>
        <v/>
      </c>
      <c r="J1039" s="70" t="str">
        <f t="shared" si="158"/>
        <v/>
      </c>
      <c r="K1039" s="68" t="str">
        <f t="shared" si="159"/>
        <v/>
      </c>
      <c r="L1039" s="68" t="str">
        <f>IF(A1039="","",SUM($K$31:K1039))</f>
        <v/>
      </c>
    </row>
    <row r="1040" spans="1:12">
      <c r="A1040" s="65" t="str">
        <f t="shared" si="150"/>
        <v/>
      </c>
      <c r="B1040" s="66" t="str">
        <f t="shared" si="151"/>
        <v/>
      </c>
      <c r="C1040" s="67" t="str">
        <f t="shared" si="152"/>
        <v/>
      </c>
      <c r="D1040" s="68" t="str">
        <f t="shared" si="153"/>
        <v/>
      </c>
      <c r="E1040" s="68" t="str">
        <f t="shared" si="154"/>
        <v/>
      </c>
      <c r="F1040" s="68" t="str">
        <f t="shared" si="155"/>
        <v/>
      </c>
      <c r="G1040" s="69"/>
      <c r="H1040" s="68" t="str">
        <f t="shared" si="156"/>
        <v/>
      </c>
      <c r="I1040" s="68" t="str">
        <f t="shared" si="157"/>
        <v/>
      </c>
      <c r="J1040" s="70" t="str">
        <f t="shared" si="158"/>
        <v/>
      </c>
      <c r="K1040" s="68" t="str">
        <f t="shared" si="159"/>
        <v/>
      </c>
      <c r="L1040" s="68" t="str">
        <f>IF(A1040="","",SUM($K$31:K1040))</f>
        <v/>
      </c>
    </row>
    <row r="1041" spans="1:12">
      <c r="A1041" s="65" t="str">
        <f t="shared" si="150"/>
        <v/>
      </c>
      <c r="B1041" s="66" t="str">
        <f t="shared" si="151"/>
        <v/>
      </c>
      <c r="C1041" s="67" t="str">
        <f t="shared" si="152"/>
        <v/>
      </c>
      <c r="D1041" s="68" t="str">
        <f t="shared" si="153"/>
        <v/>
      </c>
      <c r="E1041" s="68" t="str">
        <f t="shared" si="154"/>
        <v/>
      </c>
      <c r="F1041" s="68" t="str">
        <f t="shared" si="155"/>
        <v/>
      </c>
      <c r="G1041" s="69"/>
      <c r="H1041" s="68" t="str">
        <f t="shared" si="156"/>
        <v/>
      </c>
      <c r="I1041" s="68" t="str">
        <f t="shared" si="157"/>
        <v/>
      </c>
      <c r="J1041" s="70" t="str">
        <f t="shared" si="158"/>
        <v/>
      </c>
      <c r="K1041" s="68" t="str">
        <f t="shared" si="159"/>
        <v/>
      </c>
      <c r="L1041" s="68" t="str">
        <f>IF(A1041="","",SUM($K$31:K1041))</f>
        <v/>
      </c>
    </row>
    <row r="1042" spans="1:12">
      <c r="A1042" s="65" t="str">
        <f t="shared" si="150"/>
        <v/>
      </c>
      <c r="B1042" s="66" t="str">
        <f t="shared" si="151"/>
        <v/>
      </c>
      <c r="C1042" s="67" t="str">
        <f t="shared" si="152"/>
        <v/>
      </c>
      <c r="D1042" s="68" t="str">
        <f t="shared" si="153"/>
        <v/>
      </c>
      <c r="E1042" s="68" t="str">
        <f t="shared" si="154"/>
        <v/>
      </c>
      <c r="F1042" s="68" t="str">
        <f t="shared" si="155"/>
        <v/>
      </c>
      <c r="G1042" s="69"/>
      <c r="H1042" s="68" t="str">
        <f t="shared" si="156"/>
        <v/>
      </c>
      <c r="I1042" s="68" t="str">
        <f t="shared" si="157"/>
        <v/>
      </c>
      <c r="J1042" s="70" t="str">
        <f t="shared" si="158"/>
        <v/>
      </c>
      <c r="K1042" s="68" t="str">
        <f t="shared" si="159"/>
        <v/>
      </c>
      <c r="L1042" s="68" t="str">
        <f>IF(A1042="","",SUM($K$31:K1042))</f>
        <v/>
      </c>
    </row>
    <row r="1043" spans="1:12">
      <c r="A1043" s="65" t="str">
        <f t="shared" si="150"/>
        <v/>
      </c>
      <c r="B1043" s="66" t="str">
        <f t="shared" si="151"/>
        <v/>
      </c>
      <c r="C1043" s="67" t="str">
        <f t="shared" si="152"/>
        <v/>
      </c>
      <c r="D1043" s="68" t="str">
        <f t="shared" si="153"/>
        <v/>
      </c>
      <c r="E1043" s="68" t="str">
        <f t="shared" si="154"/>
        <v/>
      </c>
      <c r="F1043" s="68" t="str">
        <f t="shared" si="155"/>
        <v/>
      </c>
      <c r="G1043" s="69"/>
      <c r="H1043" s="68" t="str">
        <f t="shared" si="156"/>
        <v/>
      </c>
      <c r="I1043" s="68" t="str">
        <f t="shared" si="157"/>
        <v/>
      </c>
      <c r="J1043" s="70" t="str">
        <f t="shared" si="158"/>
        <v/>
      </c>
      <c r="K1043" s="68" t="str">
        <f t="shared" si="159"/>
        <v/>
      </c>
      <c r="L1043" s="68" t="str">
        <f>IF(A1043="","",SUM($K$31:K1043))</f>
        <v/>
      </c>
    </row>
    <row r="1044" spans="1:12">
      <c r="A1044" s="65" t="str">
        <f t="shared" si="150"/>
        <v/>
      </c>
      <c r="B1044" s="66" t="str">
        <f t="shared" si="151"/>
        <v/>
      </c>
      <c r="C1044" s="67" t="str">
        <f t="shared" si="152"/>
        <v/>
      </c>
      <c r="D1044" s="68" t="str">
        <f t="shared" si="153"/>
        <v/>
      </c>
      <c r="E1044" s="68" t="str">
        <f t="shared" si="154"/>
        <v/>
      </c>
      <c r="F1044" s="68" t="str">
        <f t="shared" si="155"/>
        <v/>
      </c>
      <c r="G1044" s="69"/>
      <c r="H1044" s="68" t="str">
        <f t="shared" si="156"/>
        <v/>
      </c>
      <c r="I1044" s="68" t="str">
        <f t="shared" si="157"/>
        <v/>
      </c>
      <c r="J1044" s="70" t="str">
        <f t="shared" si="158"/>
        <v/>
      </c>
      <c r="K1044" s="68" t="str">
        <f t="shared" si="159"/>
        <v/>
      </c>
      <c r="L1044" s="68" t="str">
        <f>IF(A1044="","",SUM($K$31:K1044))</f>
        <v/>
      </c>
    </row>
    <row r="1045" spans="1:12">
      <c r="A1045" s="65" t="str">
        <f t="shared" si="150"/>
        <v/>
      </c>
      <c r="B1045" s="66" t="str">
        <f t="shared" si="151"/>
        <v/>
      </c>
      <c r="C1045" s="67" t="str">
        <f t="shared" si="152"/>
        <v/>
      </c>
      <c r="D1045" s="68" t="str">
        <f t="shared" si="153"/>
        <v/>
      </c>
      <c r="E1045" s="68" t="str">
        <f t="shared" si="154"/>
        <v/>
      </c>
      <c r="F1045" s="68" t="str">
        <f t="shared" si="155"/>
        <v/>
      </c>
      <c r="G1045" s="69"/>
      <c r="H1045" s="68" t="str">
        <f t="shared" si="156"/>
        <v/>
      </c>
      <c r="I1045" s="68" t="str">
        <f t="shared" si="157"/>
        <v/>
      </c>
      <c r="J1045" s="70" t="str">
        <f t="shared" si="158"/>
        <v/>
      </c>
      <c r="K1045" s="68" t="str">
        <f t="shared" si="159"/>
        <v/>
      </c>
      <c r="L1045" s="68" t="str">
        <f>IF(A1045="","",SUM($K$31:K1045))</f>
        <v/>
      </c>
    </row>
    <row r="1046" spans="1:12">
      <c r="A1046" s="65" t="str">
        <f t="shared" si="150"/>
        <v/>
      </c>
      <c r="B1046" s="66" t="str">
        <f t="shared" si="151"/>
        <v/>
      </c>
      <c r="C1046" s="67" t="str">
        <f t="shared" si="152"/>
        <v/>
      </c>
      <c r="D1046" s="68" t="str">
        <f t="shared" si="153"/>
        <v/>
      </c>
      <c r="E1046" s="68" t="str">
        <f t="shared" si="154"/>
        <v/>
      </c>
      <c r="F1046" s="68" t="str">
        <f t="shared" si="155"/>
        <v/>
      </c>
      <c r="G1046" s="69"/>
      <c r="H1046" s="68" t="str">
        <f t="shared" si="156"/>
        <v/>
      </c>
      <c r="I1046" s="68" t="str">
        <f t="shared" si="157"/>
        <v/>
      </c>
      <c r="J1046" s="70" t="str">
        <f t="shared" si="158"/>
        <v/>
      </c>
      <c r="K1046" s="68" t="str">
        <f t="shared" si="159"/>
        <v/>
      </c>
      <c r="L1046" s="68" t="str">
        <f>IF(A1046="","",SUM($K$31:K1046))</f>
        <v/>
      </c>
    </row>
    <row r="1047" spans="1:12">
      <c r="A1047" s="65" t="str">
        <f t="shared" si="150"/>
        <v/>
      </c>
      <c r="B1047" s="66" t="str">
        <f t="shared" si="151"/>
        <v/>
      </c>
      <c r="C1047" s="67" t="str">
        <f t="shared" si="152"/>
        <v/>
      </c>
      <c r="D1047" s="68" t="str">
        <f t="shared" si="153"/>
        <v/>
      </c>
      <c r="E1047" s="68" t="str">
        <f t="shared" si="154"/>
        <v/>
      </c>
      <c r="F1047" s="68" t="str">
        <f t="shared" si="155"/>
        <v/>
      </c>
      <c r="G1047" s="69"/>
      <c r="H1047" s="68" t="str">
        <f t="shared" si="156"/>
        <v/>
      </c>
      <c r="I1047" s="68" t="str">
        <f t="shared" si="157"/>
        <v/>
      </c>
      <c r="J1047" s="70" t="str">
        <f t="shared" si="158"/>
        <v/>
      </c>
      <c r="K1047" s="68" t="str">
        <f t="shared" si="159"/>
        <v/>
      </c>
      <c r="L1047" s="68" t="str">
        <f>IF(A1047="","",SUM($K$31:K1047))</f>
        <v/>
      </c>
    </row>
    <row r="1048" spans="1:12">
      <c r="A1048" s="65" t="str">
        <f t="shared" si="150"/>
        <v/>
      </c>
      <c r="B1048" s="66" t="str">
        <f t="shared" si="151"/>
        <v/>
      </c>
      <c r="C1048" s="67" t="str">
        <f t="shared" si="152"/>
        <v/>
      </c>
      <c r="D1048" s="68" t="str">
        <f t="shared" si="153"/>
        <v/>
      </c>
      <c r="E1048" s="68" t="str">
        <f t="shared" si="154"/>
        <v/>
      </c>
      <c r="F1048" s="68" t="str">
        <f t="shared" si="155"/>
        <v/>
      </c>
      <c r="G1048" s="69"/>
      <c r="H1048" s="68" t="str">
        <f t="shared" si="156"/>
        <v/>
      </c>
      <c r="I1048" s="68" t="str">
        <f t="shared" si="157"/>
        <v/>
      </c>
      <c r="J1048" s="70" t="str">
        <f t="shared" si="158"/>
        <v/>
      </c>
      <c r="K1048" s="68" t="str">
        <f t="shared" si="159"/>
        <v/>
      </c>
      <c r="L1048" s="68" t="str">
        <f>IF(A1048="","",SUM($K$31:K1048))</f>
        <v/>
      </c>
    </row>
    <row r="1049" spans="1:12">
      <c r="A1049" s="65" t="str">
        <f t="shared" si="150"/>
        <v/>
      </c>
      <c r="B1049" s="66" t="str">
        <f t="shared" si="151"/>
        <v/>
      </c>
      <c r="C1049" s="67" t="str">
        <f t="shared" si="152"/>
        <v/>
      </c>
      <c r="D1049" s="68" t="str">
        <f t="shared" si="153"/>
        <v/>
      </c>
      <c r="E1049" s="68" t="str">
        <f t="shared" si="154"/>
        <v/>
      </c>
      <c r="F1049" s="68" t="str">
        <f t="shared" si="155"/>
        <v/>
      </c>
      <c r="G1049" s="69"/>
      <c r="H1049" s="68" t="str">
        <f t="shared" si="156"/>
        <v/>
      </c>
      <c r="I1049" s="68" t="str">
        <f t="shared" si="157"/>
        <v/>
      </c>
      <c r="J1049" s="70" t="str">
        <f t="shared" si="158"/>
        <v/>
      </c>
      <c r="K1049" s="68" t="str">
        <f t="shared" si="159"/>
        <v/>
      </c>
      <c r="L1049" s="68" t="str">
        <f>IF(A1049="","",SUM($K$31:K1049))</f>
        <v/>
      </c>
    </row>
    <row r="1050" spans="1:12">
      <c r="A1050" s="65" t="str">
        <f t="shared" si="150"/>
        <v/>
      </c>
      <c r="B1050" s="66" t="str">
        <f t="shared" si="151"/>
        <v/>
      </c>
      <c r="C1050" s="67" t="str">
        <f t="shared" si="152"/>
        <v/>
      </c>
      <c r="D1050" s="68" t="str">
        <f t="shared" si="153"/>
        <v/>
      </c>
      <c r="E1050" s="68" t="str">
        <f t="shared" si="154"/>
        <v/>
      </c>
      <c r="F1050" s="68" t="str">
        <f t="shared" si="155"/>
        <v/>
      </c>
      <c r="G1050" s="69"/>
      <c r="H1050" s="68" t="str">
        <f t="shared" si="156"/>
        <v/>
      </c>
      <c r="I1050" s="68" t="str">
        <f t="shared" si="157"/>
        <v/>
      </c>
      <c r="J1050" s="70" t="str">
        <f t="shared" si="158"/>
        <v/>
      </c>
      <c r="K1050" s="68" t="str">
        <f t="shared" si="159"/>
        <v/>
      </c>
      <c r="L1050" s="68" t="str">
        <f>IF(A1050="","",SUM($K$31:K1050))</f>
        <v/>
      </c>
    </row>
    <row r="1051" spans="1:12">
      <c r="A1051" s="65" t="str">
        <f t="shared" si="150"/>
        <v/>
      </c>
      <c r="B1051" s="66" t="str">
        <f t="shared" si="151"/>
        <v/>
      </c>
      <c r="C1051" s="67" t="str">
        <f t="shared" si="152"/>
        <v/>
      </c>
      <c r="D1051" s="68" t="str">
        <f t="shared" si="153"/>
        <v/>
      </c>
      <c r="E1051" s="68" t="str">
        <f t="shared" si="154"/>
        <v/>
      </c>
      <c r="F1051" s="68" t="str">
        <f t="shared" si="155"/>
        <v/>
      </c>
      <c r="G1051" s="69"/>
      <c r="H1051" s="68" t="str">
        <f t="shared" si="156"/>
        <v/>
      </c>
      <c r="I1051" s="68" t="str">
        <f t="shared" si="157"/>
        <v/>
      </c>
      <c r="J1051" s="70" t="str">
        <f t="shared" si="158"/>
        <v/>
      </c>
      <c r="K1051" s="68" t="str">
        <f t="shared" si="159"/>
        <v/>
      </c>
      <c r="L1051" s="68" t="str">
        <f>IF(A1051="","",SUM($K$31:K1051))</f>
        <v/>
      </c>
    </row>
    <row r="1052" spans="1:12">
      <c r="A1052" s="65" t="str">
        <f t="shared" si="150"/>
        <v/>
      </c>
      <c r="B1052" s="66" t="str">
        <f t="shared" si="151"/>
        <v/>
      </c>
      <c r="C1052" s="67" t="str">
        <f t="shared" si="152"/>
        <v/>
      </c>
      <c r="D1052" s="68" t="str">
        <f t="shared" si="153"/>
        <v/>
      </c>
      <c r="E1052" s="68" t="str">
        <f t="shared" si="154"/>
        <v/>
      </c>
      <c r="F1052" s="68" t="str">
        <f t="shared" si="155"/>
        <v/>
      </c>
      <c r="G1052" s="69"/>
      <c r="H1052" s="68" t="str">
        <f t="shared" si="156"/>
        <v/>
      </c>
      <c r="I1052" s="68" t="str">
        <f t="shared" si="157"/>
        <v/>
      </c>
      <c r="J1052" s="70" t="str">
        <f t="shared" si="158"/>
        <v/>
      </c>
      <c r="K1052" s="68" t="str">
        <f t="shared" si="159"/>
        <v/>
      </c>
      <c r="L1052" s="68" t="str">
        <f>IF(A1052="","",SUM($K$31:K1052))</f>
        <v/>
      </c>
    </row>
    <row r="1053" spans="1:12">
      <c r="A1053" s="65" t="str">
        <f t="shared" si="150"/>
        <v/>
      </c>
      <c r="B1053" s="66" t="str">
        <f t="shared" si="151"/>
        <v/>
      </c>
      <c r="C1053" s="67" t="str">
        <f t="shared" si="152"/>
        <v/>
      </c>
      <c r="D1053" s="68" t="str">
        <f t="shared" si="153"/>
        <v/>
      </c>
      <c r="E1053" s="68" t="str">
        <f t="shared" si="154"/>
        <v/>
      </c>
      <c r="F1053" s="68" t="str">
        <f t="shared" si="155"/>
        <v/>
      </c>
      <c r="G1053" s="69"/>
      <c r="H1053" s="68" t="str">
        <f t="shared" si="156"/>
        <v/>
      </c>
      <c r="I1053" s="68" t="str">
        <f t="shared" si="157"/>
        <v/>
      </c>
      <c r="J1053" s="70" t="str">
        <f t="shared" si="158"/>
        <v/>
      </c>
      <c r="K1053" s="68" t="str">
        <f t="shared" si="159"/>
        <v/>
      </c>
      <c r="L1053" s="68" t="str">
        <f>IF(A1053="","",SUM($K$31:K1053))</f>
        <v/>
      </c>
    </row>
    <row r="1054" spans="1:12">
      <c r="A1054" s="65" t="str">
        <f t="shared" si="150"/>
        <v/>
      </c>
      <c r="B1054" s="66" t="str">
        <f t="shared" si="151"/>
        <v/>
      </c>
      <c r="C1054" s="67" t="str">
        <f t="shared" si="152"/>
        <v/>
      </c>
      <c r="D1054" s="68" t="str">
        <f t="shared" si="153"/>
        <v/>
      </c>
      <c r="E1054" s="68" t="str">
        <f t="shared" si="154"/>
        <v/>
      </c>
      <c r="F1054" s="68" t="str">
        <f t="shared" si="155"/>
        <v/>
      </c>
      <c r="G1054" s="69"/>
      <c r="H1054" s="68" t="str">
        <f t="shared" si="156"/>
        <v/>
      </c>
      <c r="I1054" s="68" t="str">
        <f t="shared" si="157"/>
        <v/>
      </c>
      <c r="J1054" s="70" t="str">
        <f t="shared" si="158"/>
        <v/>
      </c>
      <c r="K1054" s="68" t="str">
        <f t="shared" si="159"/>
        <v/>
      </c>
      <c r="L1054" s="68" t="str">
        <f>IF(A1054="","",SUM($K$31:K1054))</f>
        <v/>
      </c>
    </row>
    <row r="1055" spans="1:12">
      <c r="A1055" s="65" t="str">
        <f t="shared" ref="A1055:A1118" si="160">IF(I1054="","",IF(OR(A1054&gt;=nper,ROUND(I1054,2)&lt;=0),"",A1054+1))</f>
        <v/>
      </c>
      <c r="B1055" s="66" t="str">
        <f t="shared" ref="B1055:B1118" si="161">IF(A1055="","",IF(OR(periods_per_year=26,periods_per_year=52),IF(periods_per_year=26,IF(A1055=1,fpdate,B1054+14),IF(periods_per_year=52,IF(A1055=1,fpdate,B1054+7),"n/a")),IF(periods_per_year=24,DATE(YEAR(fpdate),MONTH(fpdate)+(A1055-1)/2+IF(AND(DAY(fpdate)&gt;=15,MOD(A1055,2)=0),1,0),IF(MOD(A1055,2)=0,IF(DAY(fpdate)&gt;=15,DAY(fpdate)-14,DAY(fpdate)+14),DAY(fpdate))),IF(DAY(DATE(YEAR(fpdate),MONTH(fpdate)+A1055-1,DAY(fpdate)))&lt;&gt;DAY(fpdate),DATE(YEAR(fpdate),MONTH(fpdate)+A1055,0),DATE(YEAR(fpdate),MONTH(fpdate)+A1055-1,DAY(fpdate))))))</f>
        <v/>
      </c>
      <c r="C1055" s="67" t="str">
        <f t="shared" ref="C1055:C1118" si="162">IF(A1055="","",IF(variable,IF(A1055&lt;$L$6*periods_per_year,start_rate,IF($L$10&gt;=0,MIN($L$7,start_rate+$L$10*ROUNDUP((A1055-$L$6*periods_per_year)/$L$9,0)),MAX($L$8,start_rate+$L$10*ROUNDUP((A1055-$L$6*periods_per_year)/$L$9,0)))),start_rate))</f>
        <v/>
      </c>
      <c r="D1055" s="68" t="str">
        <f t="shared" ref="D1055:D1118" si="163">IF(A1055="","",ROUND((((1+C1055/CP)^(CP/periods_per_year))-1)*I1054,2))</f>
        <v/>
      </c>
      <c r="E1055" s="68" t="str">
        <f t="shared" ref="E1055:E1118" si="164">IF(A1055="","",IF(A1055=nper,I1054+D1055,MIN(I1054+D1055,IF(C1055=C1054,E1054,IF($D$10="Acc Bi-Weekly",ROUND((-PMT(((1+C1055/CP)^(CP/12))-1,(nper-A1055+1)*12/26,I1054))/2,2),IF($D$10="Acc Weekly",ROUND((-PMT(((1+C1055/CP)^(CP/12))-1,(nper-A1055+1)*12/52,I1054))/4,2),ROUND(-PMT(((1+C1055/CP)^(CP/periods_per_year))-1,nper-A1055+1,I1054),2)))))))</f>
        <v/>
      </c>
      <c r="F1055" s="68" t="str">
        <f t="shared" ref="F1055:F1118" si="165">IF(A1055="","",IF(I1054&lt;=E1055,0,IF(IF(MOD(A1055,int)=0,$D$14,0)+E1055&gt;=I1054+D1055,I1054+D1055-E1055,IF(MOD(A1055,int)=0,$D$14,0)+IF(IF(MOD(A1055,int)=0,$D$14,0)+IF(MOD(A1055-$D$17,periods_per_year)=0,$D$16,0)+E1055&lt;I1054+D1055,IF(MOD(A1055-$D$17,periods_per_year)=0,$D$16,0),I1054+D1055-IF(MOD(A1055,int)=0,$D$14,0)-E1055))))</f>
        <v/>
      </c>
      <c r="G1055" s="69"/>
      <c r="H1055" s="68" t="str">
        <f t="shared" ref="H1055:H1118" si="166">IF(A1055="","",E1055-D1055+G1055+IF(F1055="",0,F1055))</f>
        <v/>
      </c>
      <c r="I1055" s="68" t="str">
        <f t="shared" ref="I1055:I1118" si="167">IF(A1055="","",I1054-H1055)</f>
        <v/>
      </c>
      <c r="J1055" s="70" t="str">
        <f t="shared" ref="J1055:J1118" si="168">IF(A1055="","",IF(MOD(A1055,periods_per_year)=0,A1055/periods_per_year,""))</f>
        <v/>
      </c>
      <c r="K1055" s="68" t="str">
        <f t="shared" ref="K1055:K1118" si="169">IF(A1055="","",$L$22*D1055)</f>
        <v/>
      </c>
      <c r="L1055" s="68" t="str">
        <f>IF(A1055="","",SUM($K$31:K1055))</f>
        <v/>
      </c>
    </row>
    <row r="1056" spans="1:12">
      <c r="A1056" s="65" t="str">
        <f t="shared" si="160"/>
        <v/>
      </c>
      <c r="B1056" s="66" t="str">
        <f t="shared" si="161"/>
        <v/>
      </c>
      <c r="C1056" s="67" t="str">
        <f t="shared" si="162"/>
        <v/>
      </c>
      <c r="D1056" s="68" t="str">
        <f t="shared" si="163"/>
        <v/>
      </c>
      <c r="E1056" s="68" t="str">
        <f t="shared" si="164"/>
        <v/>
      </c>
      <c r="F1056" s="68" t="str">
        <f t="shared" si="165"/>
        <v/>
      </c>
      <c r="G1056" s="69"/>
      <c r="H1056" s="68" t="str">
        <f t="shared" si="166"/>
        <v/>
      </c>
      <c r="I1056" s="68" t="str">
        <f t="shared" si="167"/>
        <v/>
      </c>
      <c r="J1056" s="70" t="str">
        <f t="shared" si="168"/>
        <v/>
      </c>
      <c r="K1056" s="68" t="str">
        <f t="shared" si="169"/>
        <v/>
      </c>
      <c r="L1056" s="68" t="str">
        <f>IF(A1056="","",SUM($K$31:K1056))</f>
        <v/>
      </c>
    </row>
    <row r="1057" spans="1:12">
      <c r="A1057" s="65" t="str">
        <f t="shared" si="160"/>
        <v/>
      </c>
      <c r="B1057" s="66" t="str">
        <f t="shared" si="161"/>
        <v/>
      </c>
      <c r="C1057" s="67" t="str">
        <f t="shared" si="162"/>
        <v/>
      </c>
      <c r="D1057" s="68" t="str">
        <f t="shared" si="163"/>
        <v/>
      </c>
      <c r="E1057" s="68" t="str">
        <f t="shared" si="164"/>
        <v/>
      </c>
      <c r="F1057" s="68" t="str">
        <f t="shared" si="165"/>
        <v/>
      </c>
      <c r="G1057" s="69"/>
      <c r="H1057" s="68" t="str">
        <f t="shared" si="166"/>
        <v/>
      </c>
      <c r="I1057" s="68" t="str">
        <f t="shared" si="167"/>
        <v/>
      </c>
      <c r="J1057" s="70" t="str">
        <f t="shared" si="168"/>
        <v/>
      </c>
      <c r="K1057" s="68" t="str">
        <f t="shared" si="169"/>
        <v/>
      </c>
      <c r="L1057" s="68" t="str">
        <f>IF(A1057="","",SUM($K$31:K1057))</f>
        <v/>
      </c>
    </row>
    <row r="1058" spans="1:12">
      <c r="A1058" s="65" t="str">
        <f t="shared" si="160"/>
        <v/>
      </c>
      <c r="B1058" s="66" t="str">
        <f t="shared" si="161"/>
        <v/>
      </c>
      <c r="C1058" s="67" t="str">
        <f t="shared" si="162"/>
        <v/>
      </c>
      <c r="D1058" s="68" t="str">
        <f t="shared" si="163"/>
        <v/>
      </c>
      <c r="E1058" s="68" t="str">
        <f t="shared" si="164"/>
        <v/>
      </c>
      <c r="F1058" s="68" t="str">
        <f t="shared" si="165"/>
        <v/>
      </c>
      <c r="G1058" s="69"/>
      <c r="H1058" s="68" t="str">
        <f t="shared" si="166"/>
        <v/>
      </c>
      <c r="I1058" s="68" t="str">
        <f t="shared" si="167"/>
        <v/>
      </c>
      <c r="J1058" s="70" t="str">
        <f t="shared" si="168"/>
        <v/>
      </c>
      <c r="K1058" s="68" t="str">
        <f t="shared" si="169"/>
        <v/>
      </c>
      <c r="L1058" s="68" t="str">
        <f>IF(A1058="","",SUM($K$31:K1058))</f>
        <v/>
      </c>
    </row>
    <row r="1059" spans="1:12">
      <c r="A1059" s="65" t="str">
        <f t="shared" si="160"/>
        <v/>
      </c>
      <c r="B1059" s="66" t="str">
        <f t="shared" si="161"/>
        <v/>
      </c>
      <c r="C1059" s="67" t="str">
        <f t="shared" si="162"/>
        <v/>
      </c>
      <c r="D1059" s="68" t="str">
        <f t="shared" si="163"/>
        <v/>
      </c>
      <c r="E1059" s="68" t="str">
        <f t="shared" si="164"/>
        <v/>
      </c>
      <c r="F1059" s="68" t="str">
        <f t="shared" si="165"/>
        <v/>
      </c>
      <c r="G1059" s="69"/>
      <c r="H1059" s="68" t="str">
        <f t="shared" si="166"/>
        <v/>
      </c>
      <c r="I1059" s="68" t="str">
        <f t="shared" si="167"/>
        <v/>
      </c>
      <c r="J1059" s="70" t="str">
        <f t="shared" si="168"/>
        <v/>
      </c>
      <c r="K1059" s="68" t="str">
        <f t="shared" si="169"/>
        <v/>
      </c>
      <c r="L1059" s="68" t="str">
        <f>IF(A1059="","",SUM($K$31:K1059))</f>
        <v/>
      </c>
    </row>
    <row r="1060" spans="1:12">
      <c r="A1060" s="65" t="str">
        <f t="shared" si="160"/>
        <v/>
      </c>
      <c r="B1060" s="66" t="str">
        <f t="shared" si="161"/>
        <v/>
      </c>
      <c r="C1060" s="67" t="str">
        <f t="shared" si="162"/>
        <v/>
      </c>
      <c r="D1060" s="68" t="str">
        <f t="shared" si="163"/>
        <v/>
      </c>
      <c r="E1060" s="68" t="str">
        <f t="shared" si="164"/>
        <v/>
      </c>
      <c r="F1060" s="68" t="str">
        <f t="shared" si="165"/>
        <v/>
      </c>
      <c r="G1060" s="69"/>
      <c r="H1060" s="68" t="str">
        <f t="shared" si="166"/>
        <v/>
      </c>
      <c r="I1060" s="68" t="str">
        <f t="shared" si="167"/>
        <v/>
      </c>
      <c r="J1060" s="70" t="str">
        <f t="shared" si="168"/>
        <v/>
      </c>
      <c r="K1060" s="68" t="str">
        <f t="shared" si="169"/>
        <v/>
      </c>
      <c r="L1060" s="68" t="str">
        <f>IF(A1060="","",SUM($K$31:K1060))</f>
        <v/>
      </c>
    </row>
    <row r="1061" spans="1:12">
      <c r="A1061" s="65" t="str">
        <f t="shared" si="160"/>
        <v/>
      </c>
      <c r="B1061" s="66" t="str">
        <f t="shared" si="161"/>
        <v/>
      </c>
      <c r="C1061" s="67" t="str">
        <f t="shared" si="162"/>
        <v/>
      </c>
      <c r="D1061" s="68" t="str">
        <f t="shared" si="163"/>
        <v/>
      </c>
      <c r="E1061" s="68" t="str">
        <f t="shared" si="164"/>
        <v/>
      </c>
      <c r="F1061" s="68" t="str">
        <f t="shared" si="165"/>
        <v/>
      </c>
      <c r="G1061" s="69"/>
      <c r="H1061" s="68" t="str">
        <f t="shared" si="166"/>
        <v/>
      </c>
      <c r="I1061" s="68" t="str">
        <f t="shared" si="167"/>
        <v/>
      </c>
      <c r="J1061" s="70" t="str">
        <f t="shared" si="168"/>
        <v/>
      </c>
      <c r="K1061" s="68" t="str">
        <f t="shared" si="169"/>
        <v/>
      </c>
      <c r="L1061" s="68" t="str">
        <f>IF(A1061="","",SUM($K$31:K1061))</f>
        <v/>
      </c>
    </row>
    <row r="1062" spans="1:12">
      <c r="A1062" s="65" t="str">
        <f t="shared" si="160"/>
        <v/>
      </c>
      <c r="B1062" s="66" t="str">
        <f t="shared" si="161"/>
        <v/>
      </c>
      <c r="C1062" s="67" t="str">
        <f t="shared" si="162"/>
        <v/>
      </c>
      <c r="D1062" s="68" t="str">
        <f t="shared" si="163"/>
        <v/>
      </c>
      <c r="E1062" s="68" t="str">
        <f t="shared" si="164"/>
        <v/>
      </c>
      <c r="F1062" s="68" t="str">
        <f t="shared" si="165"/>
        <v/>
      </c>
      <c r="G1062" s="69"/>
      <c r="H1062" s="68" t="str">
        <f t="shared" si="166"/>
        <v/>
      </c>
      <c r="I1062" s="68" t="str">
        <f t="shared" si="167"/>
        <v/>
      </c>
      <c r="J1062" s="70" t="str">
        <f t="shared" si="168"/>
        <v/>
      </c>
      <c r="K1062" s="68" t="str">
        <f t="shared" si="169"/>
        <v/>
      </c>
      <c r="L1062" s="68" t="str">
        <f>IF(A1062="","",SUM($K$31:K1062))</f>
        <v/>
      </c>
    </row>
    <row r="1063" spans="1:12">
      <c r="A1063" s="65" t="str">
        <f t="shared" si="160"/>
        <v/>
      </c>
      <c r="B1063" s="66" t="str">
        <f t="shared" si="161"/>
        <v/>
      </c>
      <c r="C1063" s="67" t="str">
        <f t="shared" si="162"/>
        <v/>
      </c>
      <c r="D1063" s="68" t="str">
        <f t="shared" si="163"/>
        <v/>
      </c>
      <c r="E1063" s="68" t="str">
        <f t="shared" si="164"/>
        <v/>
      </c>
      <c r="F1063" s="68" t="str">
        <f t="shared" si="165"/>
        <v/>
      </c>
      <c r="G1063" s="69"/>
      <c r="H1063" s="68" t="str">
        <f t="shared" si="166"/>
        <v/>
      </c>
      <c r="I1063" s="68" t="str">
        <f t="shared" si="167"/>
        <v/>
      </c>
      <c r="J1063" s="70" t="str">
        <f t="shared" si="168"/>
        <v/>
      </c>
      <c r="K1063" s="68" t="str">
        <f t="shared" si="169"/>
        <v/>
      </c>
      <c r="L1063" s="68" t="str">
        <f>IF(A1063="","",SUM($K$31:K1063))</f>
        <v/>
      </c>
    </row>
    <row r="1064" spans="1:12">
      <c r="A1064" s="65" t="str">
        <f t="shared" si="160"/>
        <v/>
      </c>
      <c r="B1064" s="66" t="str">
        <f t="shared" si="161"/>
        <v/>
      </c>
      <c r="C1064" s="67" t="str">
        <f t="shared" si="162"/>
        <v/>
      </c>
      <c r="D1064" s="68" t="str">
        <f t="shared" si="163"/>
        <v/>
      </c>
      <c r="E1064" s="68" t="str">
        <f t="shared" si="164"/>
        <v/>
      </c>
      <c r="F1064" s="68" t="str">
        <f t="shared" si="165"/>
        <v/>
      </c>
      <c r="G1064" s="69"/>
      <c r="H1064" s="68" t="str">
        <f t="shared" si="166"/>
        <v/>
      </c>
      <c r="I1064" s="68" t="str">
        <f t="shared" si="167"/>
        <v/>
      </c>
      <c r="J1064" s="70" t="str">
        <f t="shared" si="168"/>
        <v/>
      </c>
      <c r="K1064" s="68" t="str">
        <f t="shared" si="169"/>
        <v/>
      </c>
      <c r="L1064" s="68" t="str">
        <f>IF(A1064="","",SUM($K$31:K1064))</f>
        <v/>
      </c>
    </row>
    <row r="1065" spans="1:12">
      <c r="A1065" s="65" t="str">
        <f t="shared" si="160"/>
        <v/>
      </c>
      <c r="B1065" s="66" t="str">
        <f t="shared" si="161"/>
        <v/>
      </c>
      <c r="C1065" s="67" t="str">
        <f t="shared" si="162"/>
        <v/>
      </c>
      <c r="D1065" s="68" t="str">
        <f t="shared" si="163"/>
        <v/>
      </c>
      <c r="E1065" s="68" t="str">
        <f t="shared" si="164"/>
        <v/>
      </c>
      <c r="F1065" s="68" t="str">
        <f t="shared" si="165"/>
        <v/>
      </c>
      <c r="G1065" s="69"/>
      <c r="H1065" s="68" t="str">
        <f t="shared" si="166"/>
        <v/>
      </c>
      <c r="I1065" s="68" t="str">
        <f t="shared" si="167"/>
        <v/>
      </c>
      <c r="J1065" s="70" t="str">
        <f t="shared" si="168"/>
        <v/>
      </c>
      <c r="K1065" s="68" t="str">
        <f t="shared" si="169"/>
        <v/>
      </c>
      <c r="L1065" s="68" t="str">
        <f>IF(A1065="","",SUM($K$31:K1065))</f>
        <v/>
      </c>
    </row>
    <row r="1066" spans="1:12">
      <c r="A1066" s="65" t="str">
        <f t="shared" si="160"/>
        <v/>
      </c>
      <c r="B1066" s="66" t="str">
        <f t="shared" si="161"/>
        <v/>
      </c>
      <c r="C1066" s="67" t="str">
        <f t="shared" si="162"/>
        <v/>
      </c>
      <c r="D1066" s="68" t="str">
        <f t="shared" si="163"/>
        <v/>
      </c>
      <c r="E1066" s="68" t="str">
        <f t="shared" si="164"/>
        <v/>
      </c>
      <c r="F1066" s="68" t="str">
        <f t="shared" si="165"/>
        <v/>
      </c>
      <c r="G1066" s="69"/>
      <c r="H1066" s="68" t="str">
        <f t="shared" si="166"/>
        <v/>
      </c>
      <c r="I1066" s="68" t="str">
        <f t="shared" si="167"/>
        <v/>
      </c>
      <c r="J1066" s="70" t="str">
        <f t="shared" si="168"/>
        <v/>
      </c>
      <c r="K1066" s="68" t="str">
        <f t="shared" si="169"/>
        <v/>
      </c>
      <c r="L1066" s="68" t="str">
        <f>IF(A1066="","",SUM($K$31:K1066))</f>
        <v/>
      </c>
    </row>
    <row r="1067" spans="1:12">
      <c r="A1067" s="65" t="str">
        <f t="shared" si="160"/>
        <v/>
      </c>
      <c r="B1067" s="66" t="str">
        <f t="shared" si="161"/>
        <v/>
      </c>
      <c r="C1067" s="67" t="str">
        <f t="shared" si="162"/>
        <v/>
      </c>
      <c r="D1067" s="68" t="str">
        <f t="shared" si="163"/>
        <v/>
      </c>
      <c r="E1067" s="68" t="str">
        <f t="shared" si="164"/>
        <v/>
      </c>
      <c r="F1067" s="68" t="str">
        <f t="shared" si="165"/>
        <v/>
      </c>
      <c r="G1067" s="69"/>
      <c r="H1067" s="68" t="str">
        <f t="shared" si="166"/>
        <v/>
      </c>
      <c r="I1067" s="68" t="str">
        <f t="shared" si="167"/>
        <v/>
      </c>
      <c r="J1067" s="70" t="str">
        <f t="shared" si="168"/>
        <v/>
      </c>
      <c r="K1067" s="68" t="str">
        <f t="shared" si="169"/>
        <v/>
      </c>
      <c r="L1067" s="68" t="str">
        <f>IF(A1067="","",SUM($K$31:K1067))</f>
        <v/>
      </c>
    </row>
    <row r="1068" spans="1:12">
      <c r="A1068" s="65" t="str">
        <f t="shared" si="160"/>
        <v/>
      </c>
      <c r="B1068" s="66" t="str">
        <f t="shared" si="161"/>
        <v/>
      </c>
      <c r="C1068" s="67" t="str">
        <f t="shared" si="162"/>
        <v/>
      </c>
      <c r="D1068" s="68" t="str">
        <f t="shared" si="163"/>
        <v/>
      </c>
      <c r="E1068" s="68" t="str">
        <f t="shared" si="164"/>
        <v/>
      </c>
      <c r="F1068" s="68" t="str">
        <f t="shared" si="165"/>
        <v/>
      </c>
      <c r="G1068" s="69"/>
      <c r="H1068" s="68" t="str">
        <f t="shared" si="166"/>
        <v/>
      </c>
      <c r="I1068" s="68" t="str">
        <f t="shared" si="167"/>
        <v/>
      </c>
      <c r="J1068" s="70" t="str">
        <f t="shared" si="168"/>
        <v/>
      </c>
      <c r="K1068" s="68" t="str">
        <f t="shared" si="169"/>
        <v/>
      </c>
      <c r="L1068" s="68" t="str">
        <f>IF(A1068="","",SUM($K$31:K1068))</f>
        <v/>
      </c>
    </row>
    <row r="1069" spans="1:12">
      <c r="A1069" s="65" t="str">
        <f t="shared" si="160"/>
        <v/>
      </c>
      <c r="B1069" s="66" t="str">
        <f t="shared" si="161"/>
        <v/>
      </c>
      <c r="C1069" s="67" t="str">
        <f t="shared" si="162"/>
        <v/>
      </c>
      <c r="D1069" s="68" t="str">
        <f t="shared" si="163"/>
        <v/>
      </c>
      <c r="E1069" s="68" t="str">
        <f t="shared" si="164"/>
        <v/>
      </c>
      <c r="F1069" s="68" t="str">
        <f t="shared" si="165"/>
        <v/>
      </c>
      <c r="G1069" s="69"/>
      <c r="H1069" s="68" t="str">
        <f t="shared" si="166"/>
        <v/>
      </c>
      <c r="I1069" s="68" t="str">
        <f t="shared" si="167"/>
        <v/>
      </c>
      <c r="J1069" s="70" t="str">
        <f t="shared" si="168"/>
        <v/>
      </c>
      <c r="K1069" s="68" t="str">
        <f t="shared" si="169"/>
        <v/>
      </c>
      <c r="L1069" s="68" t="str">
        <f>IF(A1069="","",SUM($K$31:K1069))</f>
        <v/>
      </c>
    </row>
    <row r="1070" spans="1:12">
      <c r="A1070" s="65" t="str">
        <f t="shared" si="160"/>
        <v/>
      </c>
      <c r="B1070" s="66" t="str">
        <f t="shared" si="161"/>
        <v/>
      </c>
      <c r="C1070" s="67" t="str">
        <f t="shared" si="162"/>
        <v/>
      </c>
      <c r="D1070" s="68" t="str">
        <f t="shared" si="163"/>
        <v/>
      </c>
      <c r="E1070" s="68" t="str">
        <f t="shared" si="164"/>
        <v/>
      </c>
      <c r="F1070" s="68" t="str">
        <f t="shared" si="165"/>
        <v/>
      </c>
      <c r="G1070" s="69"/>
      <c r="H1070" s="68" t="str">
        <f t="shared" si="166"/>
        <v/>
      </c>
      <c r="I1070" s="68" t="str">
        <f t="shared" si="167"/>
        <v/>
      </c>
      <c r="J1070" s="70" t="str">
        <f t="shared" si="168"/>
        <v/>
      </c>
      <c r="K1070" s="68" t="str">
        <f t="shared" si="169"/>
        <v/>
      </c>
      <c r="L1070" s="68" t="str">
        <f>IF(A1070="","",SUM($K$31:K1070))</f>
        <v/>
      </c>
    </row>
    <row r="1071" spans="1:12">
      <c r="A1071" s="65" t="str">
        <f t="shared" si="160"/>
        <v/>
      </c>
      <c r="B1071" s="66" t="str">
        <f t="shared" si="161"/>
        <v/>
      </c>
      <c r="C1071" s="67" t="str">
        <f t="shared" si="162"/>
        <v/>
      </c>
      <c r="D1071" s="68" t="str">
        <f t="shared" si="163"/>
        <v/>
      </c>
      <c r="E1071" s="68" t="str">
        <f t="shared" si="164"/>
        <v/>
      </c>
      <c r="F1071" s="68" t="str">
        <f t="shared" si="165"/>
        <v/>
      </c>
      <c r="G1071" s="69"/>
      <c r="H1071" s="68" t="str">
        <f t="shared" si="166"/>
        <v/>
      </c>
      <c r="I1071" s="68" t="str">
        <f t="shared" si="167"/>
        <v/>
      </c>
      <c r="J1071" s="70" t="str">
        <f t="shared" si="168"/>
        <v/>
      </c>
      <c r="K1071" s="68" t="str">
        <f t="shared" si="169"/>
        <v/>
      </c>
      <c r="L1071" s="68" t="str">
        <f>IF(A1071="","",SUM($K$31:K1071))</f>
        <v/>
      </c>
    </row>
    <row r="1072" spans="1:12">
      <c r="A1072" s="65" t="str">
        <f t="shared" si="160"/>
        <v/>
      </c>
      <c r="B1072" s="66" t="str">
        <f t="shared" si="161"/>
        <v/>
      </c>
      <c r="C1072" s="67" t="str">
        <f t="shared" si="162"/>
        <v/>
      </c>
      <c r="D1072" s="68" t="str">
        <f t="shared" si="163"/>
        <v/>
      </c>
      <c r="E1072" s="68" t="str">
        <f t="shared" si="164"/>
        <v/>
      </c>
      <c r="F1072" s="68" t="str">
        <f t="shared" si="165"/>
        <v/>
      </c>
      <c r="G1072" s="69"/>
      <c r="H1072" s="68" t="str">
        <f t="shared" si="166"/>
        <v/>
      </c>
      <c r="I1072" s="68" t="str">
        <f t="shared" si="167"/>
        <v/>
      </c>
      <c r="J1072" s="70" t="str">
        <f t="shared" si="168"/>
        <v/>
      </c>
      <c r="K1072" s="68" t="str">
        <f t="shared" si="169"/>
        <v/>
      </c>
      <c r="L1072" s="68" t="str">
        <f>IF(A1072="","",SUM($K$31:K1072))</f>
        <v/>
      </c>
    </row>
    <row r="1073" spans="1:12">
      <c r="A1073" s="65" t="str">
        <f t="shared" si="160"/>
        <v/>
      </c>
      <c r="B1073" s="66" t="str">
        <f t="shared" si="161"/>
        <v/>
      </c>
      <c r="C1073" s="67" t="str">
        <f t="shared" si="162"/>
        <v/>
      </c>
      <c r="D1073" s="68" t="str">
        <f t="shared" si="163"/>
        <v/>
      </c>
      <c r="E1073" s="68" t="str">
        <f t="shared" si="164"/>
        <v/>
      </c>
      <c r="F1073" s="68" t="str">
        <f t="shared" si="165"/>
        <v/>
      </c>
      <c r="G1073" s="69"/>
      <c r="H1073" s="68" t="str">
        <f t="shared" si="166"/>
        <v/>
      </c>
      <c r="I1073" s="68" t="str">
        <f t="shared" si="167"/>
        <v/>
      </c>
      <c r="J1073" s="70" t="str">
        <f t="shared" si="168"/>
        <v/>
      </c>
      <c r="K1073" s="68" t="str">
        <f t="shared" si="169"/>
        <v/>
      </c>
      <c r="L1073" s="68" t="str">
        <f>IF(A1073="","",SUM($K$31:K1073))</f>
        <v/>
      </c>
    </row>
    <row r="1074" spans="1:12">
      <c r="A1074" s="65" t="str">
        <f t="shared" si="160"/>
        <v/>
      </c>
      <c r="B1074" s="66" t="str">
        <f t="shared" si="161"/>
        <v/>
      </c>
      <c r="C1074" s="67" t="str">
        <f t="shared" si="162"/>
        <v/>
      </c>
      <c r="D1074" s="68" t="str">
        <f t="shared" si="163"/>
        <v/>
      </c>
      <c r="E1074" s="68" t="str">
        <f t="shared" si="164"/>
        <v/>
      </c>
      <c r="F1074" s="68" t="str">
        <f t="shared" si="165"/>
        <v/>
      </c>
      <c r="G1074" s="69"/>
      <c r="H1074" s="68" t="str">
        <f t="shared" si="166"/>
        <v/>
      </c>
      <c r="I1074" s="68" t="str">
        <f t="shared" si="167"/>
        <v/>
      </c>
      <c r="J1074" s="70" t="str">
        <f t="shared" si="168"/>
        <v/>
      </c>
      <c r="K1074" s="68" t="str">
        <f t="shared" si="169"/>
        <v/>
      </c>
      <c r="L1074" s="68" t="str">
        <f>IF(A1074="","",SUM($K$31:K1074))</f>
        <v/>
      </c>
    </row>
    <row r="1075" spans="1:12">
      <c r="A1075" s="65" t="str">
        <f t="shared" si="160"/>
        <v/>
      </c>
      <c r="B1075" s="66" t="str">
        <f t="shared" si="161"/>
        <v/>
      </c>
      <c r="C1075" s="67" t="str">
        <f t="shared" si="162"/>
        <v/>
      </c>
      <c r="D1075" s="68" t="str">
        <f t="shared" si="163"/>
        <v/>
      </c>
      <c r="E1075" s="68" t="str">
        <f t="shared" si="164"/>
        <v/>
      </c>
      <c r="F1075" s="68" t="str">
        <f t="shared" si="165"/>
        <v/>
      </c>
      <c r="G1075" s="69"/>
      <c r="H1075" s="68" t="str">
        <f t="shared" si="166"/>
        <v/>
      </c>
      <c r="I1075" s="68" t="str">
        <f t="shared" si="167"/>
        <v/>
      </c>
      <c r="J1075" s="70" t="str">
        <f t="shared" si="168"/>
        <v/>
      </c>
      <c r="K1075" s="68" t="str">
        <f t="shared" si="169"/>
        <v/>
      </c>
      <c r="L1075" s="68" t="str">
        <f>IF(A1075="","",SUM($K$31:K1075))</f>
        <v/>
      </c>
    </row>
    <row r="1076" spans="1:12">
      <c r="A1076" s="65" t="str">
        <f t="shared" si="160"/>
        <v/>
      </c>
      <c r="B1076" s="66" t="str">
        <f t="shared" si="161"/>
        <v/>
      </c>
      <c r="C1076" s="67" t="str">
        <f t="shared" si="162"/>
        <v/>
      </c>
      <c r="D1076" s="68" t="str">
        <f t="shared" si="163"/>
        <v/>
      </c>
      <c r="E1076" s="68" t="str">
        <f t="shared" si="164"/>
        <v/>
      </c>
      <c r="F1076" s="68" t="str">
        <f t="shared" si="165"/>
        <v/>
      </c>
      <c r="G1076" s="69"/>
      <c r="H1076" s="68" t="str">
        <f t="shared" si="166"/>
        <v/>
      </c>
      <c r="I1076" s="68" t="str">
        <f t="shared" si="167"/>
        <v/>
      </c>
      <c r="J1076" s="70" t="str">
        <f t="shared" si="168"/>
        <v/>
      </c>
      <c r="K1076" s="68" t="str">
        <f t="shared" si="169"/>
        <v/>
      </c>
      <c r="L1076" s="68" t="str">
        <f>IF(A1076="","",SUM($K$31:K1076))</f>
        <v/>
      </c>
    </row>
    <row r="1077" spans="1:12">
      <c r="A1077" s="65" t="str">
        <f t="shared" si="160"/>
        <v/>
      </c>
      <c r="B1077" s="66" t="str">
        <f t="shared" si="161"/>
        <v/>
      </c>
      <c r="C1077" s="67" t="str">
        <f t="shared" si="162"/>
        <v/>
      </c>
      <c r="D1077" s="68" t="str">
        <f t="shared" si="163"/>
        <v/>
      </c>
      <c r="E1077" s="68" t="str">
        <f t="shared" si="164"/>
        <v/>
      </c>
      <c r="F1077" s="68" t="str">
        <f t="shared" si="165"/>
        <v/>
      </c>
      <c r="G1077" s="69"/>
      <c r="H1077" s="68" t="str">
        <f t="shared" si="166"/>
        <v/>
      </c>
      <c r="I1077" s="68" t="str">
        <f t="shared" si="167"/>
        <v/>
      </c>
      <c r="J1077" s="70" t="str">
        <f t="shared" si="168"/>
        <v/>
      </c>
      <c r="K1077" s="68" t="str">
        <f t="shared" si="169"/>
        <v/>
      </c>
      <c r="L1077" s="68" t="str">
        <f>IF(A1077="","",SUM($K$31:K1077))</f>
        <v/>
      </c>
    </row>
    <row r="1078" spans="1:12">
      <c r="A1078" s="65" t="str">
        <f t="shared" si="160"/>
        <v/>
      </c>
      <c r="B1078" s="66" t="str">
        <f t="shared" si="161"/>
        <v/>
      </c>
      <c r="C1078" s="67" t="str">
        <f t="shared" si="162"/>
        <v/>
      </c>
      <c r="D1078" s="68" t="str">
        <f t="shared" si="163"/>
        <v/>
      </c>
      <c r="E1078" s="68" t="str">
        <f t="shared" si="164"/>
        <v/>
      </c>
      <c r="F1078" s="68" t="str">
        <f t="shared" si="165"/>
        <v/>
      </c>
      <c r="G1078" s="69"/>
      <c r="H1078" s="68" t="str">
        <f t="shared" si="166"/>
        <v/>
      </c>
      <c r="I1078" s="68" t="str">
        <f t="shared" si="167"/>
        <v/>
      </c>
      <c r="J1078" s="70" t="str">
        <f t="shared" si="168"/>
        <v/>
      </c>
      <c r="K1078" s="68" t="str">
        <f t="shared" si="169"/>
        <v/>
      </c>
      <c r="L1078" s="68" t="str">
        <f>IF(A1078="","",SUM($K$31:K1078))</f>
        <v/>
      </c>
    </row>
    <row r="1079" spans="1:12">
      <c r="A1079" s="65" t="str">
        <f t="shared" si="160"/>
        <v/>
      </c>
      <c r="B1079" s="66" t="str">
        <f t="shared" si="161"/>
        <v/>
      </c>
      <c r="C1079" s="67" t="str">
        <f t="shared" si="162"/>
        <v/>
      </c>
      <c r="D1079" s="68" t="str">
        <f t="shared" si="163"/>
        <v/>
      </c>
      <c r="E1079" s="68" t="str">
        <f t="shared" si="164"/>
        <v/>
      </c>
      <c r="F1079" s="68" t="str">
        <f t="shared" si="165"/>
        <v/>
      </c>
      <c r="G1079" s="69"/>
      <c r="H1079" s="68" t="str">
        <f t="shared" si="166"/>
        <v/>
      </c>
      <c r="I1079" s="68" t="str">
        <f t="shared" si="167"/>
        <v/>
      </c>
      <c r="J1079" s="70" t="str">
        <f t="shared" si="168"/>
        <v/>
      </c>
      <c r="K1079" s="68" t="str">
        <f t="shared" si="169"/>
        <v/>
      </c>
      <c r="L1079" s="68" t="str">
        <f>IF(A1079="","",SUM($K$31:K1079))</f>
        <v/>
      </c>
    </row>
    <row r="1080" spans="1:12">
      <c r="A1080" s="65" t="str">
        <f t="shared" si="160"/>
        <v/>
      </c>
      <c r="B1080" s="66" t="str">
        <f t="shared" si="161"/>
        <v/>
      </c>
      <c r="C1080" s="67" t="str">
        <f t="shared" si="162"/>
        <v/>
      </c>
      <c r="D1080" s="68" t="str">
        <f t="shared" si="163"/>
        <v/>
      </c>
      <c r="E1080" s="68" t="str">
        <f t="shared" si="164"/>
        <v/>
      </c>
      <c r="F1080" s="68" t="str">
        <f t="shared" si="165"/>
        <v/>
      </c>
      <c r="G1080" s="69"/>
      <c r="H1080" s="68" t="str">
        <f t="shared" si="166"/>
        <v/>
      </c>
      <c r="I1080" s="68" t="str">
        <f t="shared" si="167"/>
        <v/>
      </c>
      <c r="J1080" s="70" t="str">
        <f t="shared" si="168"/>
        <v/>
      </c>
      <c r="K1080" s="68" t="str">
        <f t="shared" si="169"/>
        <v/>
      </c>
      <c r="L1080" s="68" t="str">
        <f>IF(A1080="","",SUM($K$31:K1080))</f>
        <v/>
      </c>
    </row>
    <row r="1081" spans="1:12">
      <c r="A1081" s="65" t="str">
        <f t="shared" si="160"/>
        <v/>
      </c>
      <c r="B1081" s="66" t="str">
        <f t="shared" si="161"/>
        <v/>
      </c>
      <c r="C1081" s="67" t="str">
        <f t="shared" si="162"/>
        <v/>
      </c>
      <c r="D1081" s="68" t="str">
        <f t="shared" si="163"/>
        <v/>
      </c>
      <c r="E1081" s="68" t="str">
        <f t="shared" si="164"/>
        <v/>
      </c>
      <c r="F1081" s="68" t="str">
        <f t="shared" si="165"/>
        <v/>
      </c>
      <c r="G1081" s="69"/>
      <c r="H1081" s="68" t="str">
        <f t="shared" si="166"/>
        <v/>
      </c>
      <c r="I1081" s="68" t="str">
        <f t="shared" si="167"/>
        <v/>
      </c>
      <c r="J1081" s="70" t="str">
        <f t="shared" si="168"/>
        <v/>
      </c>
      <c r="K1081" s="68" t="str">
        <f t="shared" si="169"/>
        <v/>
      </c>
      <c r="L1081" s="68" t="str">
        <f>IF(A1081="","",SUM($K$31:K1081))</f>
        <v/>
      </c>
    </row>
    <row r="1082" spans="1:12">
      <c r="A1082" s="65" t="str">
        <f t="shared" si="160"/>
        <v/>
      </c>
      <c r="B1082" s="66" t="str">
        <f t="shared" si="161"/>
        <v/>
      </c>
      <c r="C1082" s="67" t="str">
        <f t="shared" si="162"/>
        <v/>
      </c>
      <c r="D1082" s="68" t="str">
        <f t="shared" si="163"/>
        <v/>
      </c>
      <c r="E1082" s="68" t="str">
        <f t="shared" si="164"/>
        <v/>
      </c>
      <c r="F1082" s="68" t="str">
        <f t="shared" si="165"/>
        <v/>
      </c>
      <c r="G1082" s="69"/>
      <c r="H1082" s="68" t="str">
        <f t="shared" si="166"/>
        <v/>
      </c>
      <c r="I1082" s="68" t="str">
        <f t="shared" si="167"/>
        <v/>
      </c>
      <c r="J1082" s="70" t="str">
        <f t="shared" si="168"/>
        <v/>
      </c>
      <c r="K1082" s="68" t="str">
        <f t="shared" si="169"/>
        <v/>
      </c>
      <c r="L1082" s="68" t="str">
        <f>IF(A1082="","",SUM($K$31:K1082))</f>
        <v/>
      </c>
    </row>
    <row r="1083" spans="1:12">
      <c r="A1083" s="65" t="str">
        <f t="shared" si="160"/>
        <v/>
      </c>
      <c r="B1083" s="66" t="str">
        <f t="shared" si="161"/>
        <v/>
      </c>
      <c r="C1083" s="67" t="str">
        <f t="shared" si="162"/>
        <v/>
      </c>
      <c r="D1083" s="68" t="str">
        <f t="shared" si="163"/>
        <v/>
      </c>
      <c r="E1083" s="68" t="str">
        <f t="shared" si="164"/>
        <v/>
      </c>
      <c r="F1083" s="68" t="str">
        <f t="shared" si="165"/>
        <v/>
      </c>
      <c r="G1083" s="69"/>
      <c r="H1083" s="68" t="str">
        <f t="shared" si="166"/>
        <v/>
      </c>
      <c r="I1083" s="68" t="str">
        <f t="shared" si="167"/>
        <v/>
      </c>
      <c r="J1083" s="70" t="str">
        <f t="shared" si="168"/>
        <v/>
      </c>
      <c r="K1083" s="68" t="str">
        <f t="shared" si="169"/>
        <v/>
      </c>
      <c r="L1083" s="68" t="str">
        <f>IF(A1083="","",SUM($K$31:K1083))</f>
        <v/>
      </c>
    </row>
    <row r="1084" spans="1:12">
      <c r="A1084" s="65" t="str">
        <f t="shared" si="160"/>
        <v/>
      </c>
      <c r="B1084" s="66" t="str">
        <f t="shared" si="161"/>
        <v/>
      </c>
      <c r="C1084" s="67" t="str">
        <f t="shared" si="162"/>
        <v/>
      </c>
      <c r="D1084" s="68" t="str">
        <f t="shared" si="163"/>
        <v/>
      </c>
      <c r="E1084" s="68" t="str">
        <f t="shared" si="164"/>
        <v/>
      </c>
      <c r="F1084" s="68" t="str">
        <f t="shared" si="165"/>
        <v/>
      </c>
      <c r="G1084" s="69"/>
      <c r="H1084" s="68" t="str">
        <f t="shared" si="166"/>
        <v/>
      </c>
      <c r="I1084" s="68" t="str">
        <f t="shared" si="167"/>
        <v/>
      </c>
      <c r="J1084" s="70" t="str">
        <f t="shared" si="168"/>
        <v/>
      </c>
      <c r="K1084" s="68" t="str">
        <f t="shared" si="169"/>
        <v/>
      </c>
      <c r="L1084" s="68" t="str">
        <f>IF(A1084="","",SUM($K$31:K1084))</f>
        <v/>
      </c>
    </row>
    <row r="1085" spans="1:12">
      <c r="A1085" s="65" t="str">
        <f t="shared" si="160"/>
        <v/>
      </c>
      <c r="B1085" s="66" t="str">
        <f t="shared" si="161"/>
        <v/>
      </c>
      <c r="C1085" s="67" t="str">
        <f t="shared" si="162"/>
        <v/>
      </c>
      <c r="D1085" s="68" t="str">
        <f t="shared" si="163"/>
        <v/>
      </c>
      <c r="E1085" s="68" t="str">
        <f t="shared" si="164"/>
        <v/>
      </c>
      <c r="F1085" s="68" t="str">
        <f t="shared" si="165"/>
        <v/>
      </c>
      <c r="G1085" s="69"/>
      <c r="H1085" s="68" t="str">
        <f t="shared" si="166"/>
        <v/>
      </c>
      <c r="I1085" s="68" t="str">
        <f t="shared" si="167"/>
        <v/>
      </c>
      <c r="J1085" s="70" t="str">
        <f t="shared" si="168"/>
        <v/>
      </c>
      <c r="K1085" s="68" t="str">
        <f t="shared" si="169"/>
        <v/>
      </c>
      <c r="L1085" s="68" t="str">
        <f>IF(A1085="","",SUM($K$31:K1085))</f>
        <v/>
      </c>
    </row>
    <row r="1086" spans="1:12">
      <c r="A1086" s="65" t="str">
        <f t="shared" si="160"/>
        <v/>
      </c>
      <c r="B1086" s="66" t="str">
        <f t="shared" si="161"/>
        <v/>
      </c>
      <c r="C1086" s="67" t="str">
        <f t="shared" si="162"/>
        <v/>
      </c>
      <c r="D1086" s="68" t="str">
        <f t="shared" si="163"/>
        <v/>
      </c>
      <c r="E1086" s="68" t="str">
        <f t="shared" si="164"/>
        <v/>
      </c>
      <c r="F1086" s="68" t="str">
        <f t="shared" si="165"/>
        <v/>
      </c>
      <c r="G1086" s="69"/>
      <c r="H1086" s="68" t="str">
        <f t="shared" si="166"/>
        <v/>
      </c>
      <c r="I1086" s="68" t="str">
        <f t="shared" si="167"/>
        <v/>
      </c>
      <c r="J1086" s="70" t="str">
        <f t="shared" si="168"/>
        <v/>
      </c>
      <c r="K1086" s="68" t="str">
        <f t="shared" si="169"/>
        <v/>
      </c>
      <c r="L1086" s="68" t="str">
        <f>IF(A1086="","",SUM($K$31:K1086))</f>
        <v/>
      </c>
    </row>
    <row r="1087" spans="1:12">
      <c r="A1087" s="65" t="str">
        <f t="shared" si="160"/>
        <v/>
      </c>
      <c r="B1087" s="66" t="str">
        <f t="shared" si="161"/>
        <v/>
      </c>
      <c r="C1087" s="67" t="str">
        <f t="shared" si="162"/>
        <v/>
      </c>
      <c r="D1087" s="68" t="str">
        <f t="shared" si="163"/>
        <v/>
      </c>
      <c r="E1087" s="68" t="str">
        <f t="shared" si="164"/>
        <v/>
      </c>
      <c r="F1087" s="68" t="str">
        <f t="shared" si="165"/>
        <v/>
      </c>
      <c r="G1087" s="69"/>
      <c r="H1087" s="68" t="str">
        <f t="shared" si="166"/>
        <v/>
      </c>
      <c r="I1087" s="68" t="str">
        <f t="shared" si="167"/>
        <v/>
      </c>
      <c r="J1087" s="70" t="str">
        <f t="shared" si="168"/>
        <v/>
      </c>
      <c r="K1087" s="68" t="str">
        <f t="shared" si="169"/>
        <v/>
      </c>
      <c r="L1087" s="68" t="str">
        <f>IF(A1087="","",SUM($K$31:K1087))</f>
        <v/>
      </c>
    </row>
    <row r="1088" spans="1:12">
      <c r="A1088" s="65" t="str">
        <f t="shared" si="160"/>
        <v/>
      </c>
      <c r="B1088" s="66" t="str">
        <f t="shared" si="161"/>
        <v/>
      </c>
      <c r="C1088" s="67" t="str">
        <f t="shared" si="162"/>
        <v/>
      </c>
      <c r="D1088" s="68" t="str">
        <f t="shared" si="163"/>
        <v/>
      </c>
      <c r="E1088" s="68" t="str">
        <f t="shared" si="164"/>
        <v/>
      </c>
      <c r="F1088" s="68" t="str">
        <f t="shared" si="165"/>
        <v/>
      </c>
      <c r="G1088" s="69"/>
      <c r="H1088" s="68" t="str">
        <f t="shared" si="166"/>
        <v/>
      </c>
      <c r="I1088" s="68" t="str">
        <f t="shared" si="167"/>
        <v/>
      </c>
      <c r="J1088" s="70" t="str">
        <f t="shared" si="168"/>
        <v/>
      </c>
      <c r="K1088" s="68" t="str">
        <f t="shared" si="169"/>
        <v/>
      </c>
      <c r="L1088" s="68" t="str">
        <f>IF(A1088="","",SUM($K$31:K1088))</f>
        <v/>
      </c>
    </row>
    <row r="1089" spans="1:12">
      <c r="A1089" s="65" t="str">
        <f t="shared" si="160"/>
        <v/>
      </c>
      <c r="B1089" s="66" t="str">
        <f t="shared" si="161"/>
        <v/>
      </c>
      <c r="C1089" s="67" t="str">
        <f t="shared" si="162"/>
        <v/>
      </c>
      <c r="D1089" s="68" t="str">
        <f t="shared" si="163"/>
        <v/>
      </c>
      <c r="E1089" s="68" t="str">
        <f t="shared" si="164"/>
        <v/>
      </c>
      <c r="F1089" s="68" t="str">
        <f t="shared" si="165"/>
        <v/>
      </c>
      <c r="G1089" s="69"/>
      <c r="H1089" s="68" t="str">
        <f t="shared" si="166"/>
        <v/>
      </c>
      <c r="I1089" s="68" t="str">
        <f t="shared" si="167"/>
        <v/>
      </c>
      <c r="J1089" s="70" t="str">
        <f t="shared" si="168"/>
        <v/>
      </c>
      <c r="K1089" s="68" t="str">
        <f t="shared" si="169"/>
        <v/>
      </c>
      <c r="L1089" s="68" t="str">
        <f>IF(A1089="","",SUM($K$31:K1089))</f>
        <v/>
      </c>
    </row>
    <row r="1090" spans="1:12">
      <c r="A1090" s="65" t="str">
        <f t="shared" si="160"/>
        <v/>
      </c>
      <c r="B1090" s="66" t="str">
        <f t="shared" si="161"/>
        <v/>
      </c>
      <c r="C1090" s="67" t="str">
        <f t="shared" si="162"/>
        <v/>
      </c>
      <c r="D1090" s="68" t="str">
        <f t="shared" si="163"/>
        <v/>
      </c>
      <c r="E1090" s="68" t="str">
        <f t="shared" si="164"/>
        <v/>
      </c>
      <c r="F1090" s="68" t="str">
        <f t="shared" si="165"/>
        <v/>
      </c>
      <c r="G1090" s="69"/>
      <c r="H1090" s="68" t="str">
        <f t="shared" si="166"/>
        <v/>
      </c>
      <c r="I1090" s="68" t="str">
        <f t="shared" si="167"/>
        <v/>
      </c>
      <c r="J1090" s="70" t="str">
        <f t="shared" si="168"/>
        <v/>
      </c>
      <c r="K1090" s="68" t="str">
        <f t="shared" si="169"/>
        <v/>
      </c>
      <c r="L1090" s="68" t="str">
        <f>IF(A1090="","",SUM($K$31:K1090))</f>
        <v/>
      </c>
    </row>
    <row r="1091" spans="1:12">
      <c r="A1091" s="65" t="str">
        <f t="shared" si="160"/>
        <v/>
      </c>
      <c r="B1091" s="66" t="str">
        <f t="shared" si="161"/>
        <v/>
      </c>
      <c r="C1091" s="67" t="str">
        <f t="shared" si="162"/>
        <v/>
      </c>
      <c r="D1091" s="68" t="str">
        <f t="shared" si="163"/>
        <v/>
      </c>
      <c r="E1091" s="68" t="str">
        <f t="shared" si="164"/>
        <v/>
      </c>
      <c r="F1091" s="68" t="str">
        <f t="shared" si="165"/>
        <v/>
      </c>
      <c r="G1091" s="69"/>
      <c r="H1091" s="68" t="str">
        <f t="shared" si="166"/>
        <v/>
      </c>
      <c r="I1091" s="68" t="str">
        <f t="shared" si="167"/>
        <v/>
      </c>
      <c r="J1091" s="70" t="str">
        <f t="shared" si="168"/>
        <v/>
      </c>
      <c r="K1091" s="68" t="str">
        <f t="shared" si="169"/>
        <v/>
      </c>
      <c r="L1091" s="68" t="str">
        <f>IF(A1091="","",SUM($K$31:K1091))</f>
        <v/>
      </c>
    </row>
    <row r="1092" spans="1:12">
      <c r="A1092" s="65" t="str">
        <f t="shared" si="160"/>
        <v/>
      </c>
      <c r="B1092" s="66" t="str">
        <f t="shared" si="161"/>
        <v/>
      </c>
      <c r="C1092" s="67" t="str">
        <f t="shared" si="162"/>
        <v/>
      </c>
      <c r="D1092" s="68" t="str">
        <f t="shared" si="163"/>
        <v/>
      </c>
      <c r="E1092" s="68" t="str">
        <f t="shared" si="164"/>
        <v/>
      </c>
      <c r="F1092" s="68" t="str">
        <f t="shared" si="165"/>
        <v/>
      </c>
      <c r="G1092" s="69"/>
      <c r="H1092" s="68" t="str">
        <f t="shared" si="166"/>
        <v/>
      </c>
      <c r="I1092" s="68" t="str">
        <f t="shared" si="167"/>
        <v/>
      </c>
      <c r="J1092" s="70" t="str">
        <f t="shared" si="168"/>
        <v/>
      </c>
      <c r="K1092" s="68" t="str">
        <f t="shared" si="169"/>
        <v/>
      </c>
      <c r="L1092" s="68" t="str">
        <f>IF(A1092="","",SUM($K$31:K1092))</f>
        <v/>
      </c>
    </row>
    <row r="1093" spans="1:12">
      <c r="A1093" s="65" t="str">
        <f t="shared" si="160"/>
        <v/>
      </c>
      <c r="B1093" s="66" t="str">
        <f t="shared" si="161"/>
        <v/>
      </c>
      <c r="C1093" s="67" t="str">
        <f t="shared" si="162"/>
        <v/>
      </c>
      <c r="D1093" s="68" t="str">
        <f t="shared" si="163"/>
        <v/>
      </c>
      <c r="E1093" s="68" t="str">
        <f t="shared" si="164"/>
        <v/>
      </c>
      <c r="F1093" s="68" t="str">
        <f t="shared" si="165"/>
        <v/>
      </c>
      <c r="G1093" s="69"/>
      <c r="H1093" s="68" t="str">
        <f t="shared" si="166"/>
        <v/>
      </c>
      <c r="I1093" s="68" t="str">
        <f t="shared" si="167"/>
        <v/>
      </c>
      <c r="J1093" s="70" t="str">
        <f t="shared" si="168"/>
        <v/>
      </c>
      <c r="K1093" s="68" t="str">
        <f t="shared" si="169"/>
        <v/>
      </c>
      <c r="L1093" s="68" t="str">
        <f>IF(A1093="","",SUM($K$31:K1093))</f>
        <v/>
      </c>
    </row>
    <row r="1094" spans="1:12">
      <c r="A1094" s="65" t="str">
        <f t="shared" si="160"/>
        <v/>
      </c>
      <c r="B1094" s="66" t="str">
        <f t="shared" si="161"/>
        <v/>
      </c>
      <c r="C1094" s="67" t="str">
        <f t="shared" si="162"/>
        <v/>
      </c>
      <c r="D1094" s="68" t="str">
        <f t="shared" si="163"/>
        <v/>
      </c>
      <c r="E1094" s="68" t="str">
        <f t="shared" si="164"/>
        <v/>
      </c>
      <c r="F1094" s="68" t="str">
        <f t="shared" si="165"/>
        <v/>
      </c>
      <c r="G1094" s="69"/>
      <c r="H1094" s="68" t="str">
        <f t="shared" si="166"/>
        <v/>
      </c>
      <c r="I1094" s="68" t="str">
        <f t="shared" si="167"/>
        <v/>
      </c>
      <c r="J1094" s="70" t="str">
        <f t="shared" si="168"/>
        <v/>
      </c>
      <c r="K1094" s="68" t="str">
        <f t="shared" si="169"/>
        <v/>
      </c>
      <c r="L1094" s="68" t="str">
        <f>IF(A1094="","",SUM($K$31:K1094))</f>
        <v/>
      </c>
    </row>
    <row r="1095" spans="1:12">
      <c r="A1095" s="65" t="str">
        <f t="shared" si="160"/>
        <v/>
      </c>
      <c r="B1095" s="66" t="str">
        <f t="shared" si="161"/>
        <v/>
      </c>
      <c r="C1095" s="67" t="str">
        <f t="shared" si="162"/>
        <v/>
      </c>
      <c r="D1095" s="68" t="str">
        <f t="shared" si="163"/>
        <v/>
      </c>
      <c r="E1095" s="68" t="str">
        <f t="shared" si="164"/>
        <v/>
      </c>
      <c r="F1095" s="68" t="str">
        <f t="shared" si="165"/>
        <v/>
      </c>
      <c r="G1095" s="69"/>
      <c r="H1095" s="68" t="str">
        <f t="shared" si="166"/>
        <v/>
      </c>
      <c r="I1095" s="68" t="str">
        <f t="shared" si="167"/>
        <v/>
      </c>
      <c r="J1095" s="70" t="str">
        <f t="shared" si="168"/>
        <v/>
      </c>
      <c r="K1095" s="68" t="str">
        <f t="shared" si="169"/>
        <v/>
      </c>
      <c r="L1095" s="68" t="str">
        <f>IF(A1095="","",SUM($K$31:K1095))</f>
        <v/>
      </c>
    </row>
    <row r="1096" spans="1:12">
      <c r="A1096" s="65" t="str">
        <f t="shared" si="160"/>
        <v/>
      </c>
      <c r="B1096" s="66" t="str">
        <f t="shared" si="161"/>
        <v/>
      </c>
      <c r="C1096" s="67" t="str">
        <f t="shared" si="162"/>
        <v/>
      </c>
      <c r="D1096" s="68" t="str">
        <f t="shared" si="163"/>
        <v/>
      </c>
      <c r="E1096" s="68" t="str">
        <f t="shared" si="164"/>
        <v/>
      </c>
      <c r="F1096" s="68" t="str">
        <f t="shared" si="165"/>
        <v/>
      </c>
      <c r="G1096" s="69"/>
      <c r="H1096" s="68" t="str">
        <f t="shared" si="166"/>
        <v/>
      </c>
      <c r="I1096" s="68" t="str">
        <f t="shared" si="167"/>
        <v/>
      </c>
      <c r="J1096" s="70" t="str">
        <f t="shared" si="168"/>
        <v/>
      </c>
      <c r="K1096" s="68" t="str">
        <f t="shared" si="169"/>
        <v/>
      </c>
      <c r="L1096" s="68" t="str">
        <f>IF(A1096="","",SUM($K$31:K1096))</f>
        <v/>
      </c>
    </row>
    <row r="1097" spans="1:12">
      <c r="A1097" s="65" t="str">
        <f t="shared" si="160"/>
        <v/>
      </c>
      <c r="B1097" s="66" t="str">
        <f t="shared" si="161"/>
        <v/>
      </c>
      <c r="C1097" s="67" t="str">
        <f t="shared" si="162"/>
        <v/>
      </c>
      <c r="D1097" s="68" t="str">
        <f t="shared" si="163"/>
        <v/>
      </c>
      <c r="E1097" s="68" t="str">
        <f t="shared" si="164"/>
        <v/>
      </c>
      <c r="F1097" s="68" t="str">
        <f t="shared" si="165"/>
        <v/>
      </c>
      <c r="G1097" s="69"/>
      <c r="H1097" s="68" t="str">
        <f t="shared" si="166"/>
        <v/>
      </c>
      <c r="I1097" s="68" t="str">
        <f t="shared" si="167"/>
        <v/>
      </c>
      <c r="J1097" s="70" t="str">
        <f t="shared" si="168"/>
        <v/>
      </c>
      <c r="K1097" s="68" t="str">
        <f t="shared" si="169"/>
        <v/>
      </c>
      <c r="L1097" s="68" t="str">
        <f>IF(A1097="","",SUM($K$31:K1097))</f>
        <v/>
      </c>
    </row>
    <row r="1098" spans="1:12">
      <c r="A1098" s="65" t="str">
        <f t="shared" si="160"/>
        <v/>
      </c>
      <c r="B1098" s="66" t="str">
        <f t="shared" si="161"/>
        <v/>
      </c>
      <c r="C1098" s="67" t="str">
        <f t="shared" si="162"/>
        <v/>
      </c>
      <c r="D1098" s="68" t="str">
        <f t="shared" si="163"/>
        <v/>
      </c>
      <c r="E1098" s="68" t="str">
        <f t="shared" si="164"/>
        <v/>
      </c>
      <c r="F1098" s="68" t="str">
        <f t="shared" si="165"/>
        <v/>
      </c>
      <c r="G1098" s="69"/>
      <c r="H1098" s="68" t="str">
        <f t="shared" si="166"/>
        <v/>
      </c>
      <c r="I1098" s="68" t="str">
        <f t="shared" si="167"/>
        <v/>
      </c>
      <c r="J1098" s="70" t="str">
        <f t="shared" si="168"/>
        <v/>
      </c>
      <c r="K1098" s="68" t="str">
        <f t="shared" si="169"/>
        <v/>
      </c>
      <c r="L1098" s="68" t="str">
        <f>IF(A1098="","",SUM($K$31:K1098))</f>
        <v/>
      </c>
    </row>
    <row r="1099" spans="1:12">
      <c r="A1099" s="65" t="str">
        <f t="shared" si="160"/>
        <v/>
      </c>
      <c r="B1099" s="66" t="str">
        <f t="shared" si="161"/>
        <v/>
      </c>
      <c r="C1099" s="67" t="str">
        <f t="shared" si="162"/>
        <v/>
      </c>
      <c r="D1099" s="68" t="str">
        <f t="shared" si="163"/>
        <v/>
      </c>
      <c r="E1099" s="68" t="str">
        <f t="shared" si="164"/>
        <v/>
      </c>
      <c r="F1099" s="68" t="str">
        <f t="shared" si="165"/>
        <v/>
      </c>
      <c r="G1099" s="69"/>
      <c r="H1099" s="68" t="str">
        <f t="shared" si="166"/>
        <v/>
      </c>
      <c r="I1099" s="68" t="str">
        <f t="shared" si="167"/>
        <v/>
      </c>
      <c r="J1099" s="70" t="str">
        <f t="shared" si="168"/>
        <v/>
      </c>
      <c r="K1099" s="68" t="str">
        <f t="shared" si="169"/>
        <v/>
      </c>
      <c r="L1099" s="68" t="str">
        <f>IF(A1099="","",SUM($K$31:K1099))</f>
        <v/>
      </c>
    </row>
    <row r="1100" spans="1:12">
      <c r="A1100" s="65" t="str">
        <f t="shared" si="160"/>
        <v/>
      </c>
      <c r="B1100" s="66" t="str">
        <f t="shared" si="161"/>
        <v/>
      </c>
      <c r="C1100" s="67" t="str">
        <f t="shared" si="162"/>
        <v/>
      </c>
      <c r="D1100" s="68" t="str">
        <f t="shared" si="163"/>
        <v/>
      </c>
      <c r="E1100" s="68" t="str">
        <f t="shared" si="164"/>
        <v/>
      </c>
      <c r="F1100" s="68" t="str">
        <f t="shared" si="165"/>
        <v/>
      </c>
      <c r="G1100" s="69"/>
      <c r="H1100" s="68" t="str">
        <f t="shared" si="166"/>
        <v/>
      </c>
      <c r="I1100" s="68" t="str">
        <f t="shared" si="167"/>
        <v/>
      </c>
      <c r="J1100" s="70" t="str">
        <f t="shared" si="168"/>
        <v/>
      </c>
      <c r="K1100" s="68" t="str">
        <f t="shared" si="169"/>
        <v/>
      </c>
      <c r="L1100" s="68" t="str">
        <f>IF(A1100="","",SUM($K$31:K1100))</f>
        <v/>
      </c>
    </row>
    <row r="1101" spans="1:12">
      <c r="A1101" s="65" t="str">
        <f t="shared" si="160"/>
        <v/>
      </c>
      <c r="B1101" s="66" t="str">
        <f t="shared" si="161"/>
        <v/>
      </c>
      <c r="C1101" s="67" t="str">
        <f t="shared" si="162"/>
        <v/>
      </c>
      <c r="D1101" s="68" t="str">
        <f t="shared" si="163"/>
        <v/>
      </c>
      <c r="E1101" s="68" t="str">
        <f t="shared" si="164"/>
        <v/>
      </c>
      <c r="F1101" s="68" t="str">
        <f t="shared" si="165"/>
        <v/>
      </c>
      <c r="G1101" s="69"/>
      <c r="H1101" s="68" t="str">
        <f t="shared" si="166"/>
        <v/>
      </c>
      <c r="I1101" s="68" t="str">
        <f t="shared" si="167"/>
        <v/>
      </c>
      <c r="J1101" s="70" t="str">
        <f t="shared" si="168"/>
        <v/>
      </c>
      <c r="K1101" s="68" t="str">
        <f t="shared" si="169"/>
        <v/>
      </c>
      <c r="L1101" s="68" t="str">
        <f>IF(A1101="","",SUM($K$31:K1101))</f>
        <v/>
      </c>
    </row>
    <row r="1102" spans="1:12">
      <c r="A1102" s="65" t="str">
        <f t="shared" si="160"/>
        <v/>
      </c>
      <c r="B1102" s="66" t="str">
        <f t="shared" si="161"/>
        <v/>
      </c>
      <c r="C1102" s="67" t="str">
        <f t="shared" si="162"/>
        <v/>
      </c>
      <c r="D1102" s="68" t="str">
        <f t="shared" si="163"/>
        <v/>
      </c>
      <c r="E1102" s="68" t="str">
        <f t="shared" si="164"/>
        <v/>
      </c>
      <c r="F1102" s="68" t="str">
        <f t="shared" si="165"/>
        <v/>
      </c>
      <c r="G1102" s="69"/>
      <c r="H1102" s="68" t="str">
        <f t="shared" si="166"/>
        <v/>
      </c>
      <c r="I1102" s="68" t="str">
        <f t="shared" si="167"/>
        <v/>
      </c>
      <c r="J1102" s="70" t="str">
        <f t="shared" si="168"/>
        <v/>
      </c>
      <c r="K1102" s="68" t="str">
        <f t="shared" si="169"/>
        <v/>
      </c>
      <c r="L1102" s="68" t="str">
        <f>IF(A1102="","",SUM($K$31:K1102))</f>
        <v/>
      </c>
    </row>
    <row r="1103" spans="1:12">
      <c r="A1103" s="65" t="str">
        <f t="shared" si="160"/>
        <v/>
      </c>
      <c r="B1103" s="66" t="str">
        <f t="shared" si="161"/>
        <v/>
      </c>
      <c r="C1103" s="67" t="str">
        <f t="shared" si="162"/>
        <v/>
      </c>
      <c r="D1103" s="68" t="str">
        <f t="shared" si="163"/>
        <v/>
      </c>
      <c r="E1103" s="68" t="str">
        <f t="shared" si="164"/>
        <v/>
      </c>
      <c r="F1103" s="68" t="str">
        <f t="shared" si="165"/>
        <v/>
      </c>
      <c r="G1103" s="69"/>
      <c r="H1103" s="68" t="str">
        <f t="shared" si="166"/>
        <v/>
      </c>
      <c r="I1103" s="68" t="str">
        <f t="shared" si="167"/>
        <v/>
      </c>
      <c r="J1103" s="70" t="str">
        <f t="shared" si="168"/>
        <v/>
      </c>
      <c r="K1103" s="68" t="str">
        <f t="shared" si="169"/>
        <v/>
      </c>
      <c r="L1103" s="68" t="str">
        <f>IF(A1103="","",SUM($K$31:K1103))</f>
        <v/>
      </c>
    </row>
    <row r="1104" spans="1:12">
      <c r="A1104" s="65" t="str">
        <f t="shared" si="160"/>
        <v/>
      </c>
      <c r="B1104" s="66" t="str">
        <f t="shared" si="161"/>
        <v/>
      </c>
      <c r="C1104" s="67" t="str">
        <f t="shared" si="162"/>
        <v/>
      </c>
      <c r="D1104" s="68" t="str">
        <f t="shared" si="163"/>
        <v/>
      </c>
      <c r="E1104" s="68" t="str">
        <f t="shared" si="164"/>
        <v/>
      </c>
      <c r="F1104" s="68" t="str">
        <f t="shared" si="165"/>
        <v/>
      </c>
      <c r="G1104" s="69"/>
      <c r="H1104" s="68" t="str">
        <f t="shared" si="166"/>
        <v/>
      </c>
      <c r="I1104" s="68" t="str">
        <f t="shared" si="167"/>
        <v/>
      </c>
      <c r="J1104" s="70" t="str">
        <f t="shared" si="168"/>
        <v/>
      </c>
      <c r="K1104" s="68" t="str">
        <f t="shared" si="169"/>
        <v/>
      </c>
      <c r="L1104" s="68" t="str">
        <f>IF(A1104="","",SUM($K$31:K1104))</f>
        <v/>
      </c>
    </row>
    <row r="1105" spans="1:12">
      <c r="A1105" s="65" t="str">
        <f t="shared" si="160"/>
        <v/>
      </c>
      <c r="B1105" s="66" t="str">
        <f t="shared" si="161"/>
        <v/>
      </c>
      <c r="C1105" s="67" t="str">
        <f t="shared" si="162"/>
        <v/>
      </c>
      <c r="D1105" s="68" t="str">
        <f t="shared" si="163"/>
        <v/>
      </c>
      <c r="E1105" s="68" t="str">
        <f t="shared" si="164"/>
        <v/>
      </c>
      <c r="F1105" s="68" t="str">
        <f t="shared" si="165"/>
        <v/>
      </c>
      <c r="G1105" s="69"/>
      <c r="H1105" s="68" t="str">
        <f t="shared" si="166"/>
        <v/>
      </c>
      <c r="I1105" s="68" t="str">
        <f t="shared" si="167"/>
        <v/>
      </c>
      <c r="J1105" s="70" t="str">
        <f t="shared" si="168"/>
        <v/>
      </c>
      <c r="K1105" s="68" t="str">
        <f t="shared" si="169"/>
        <v/>
      </c>
      <c r="L1105" s="68" t="str">
        <f>IF(A1105="","",SUM($K$31:K1105))</f>
        <v/>
      </c>
    </row>
    <row r="1106" spans="1:12">
      <c r="A1106" s="65" t="str">
        <f t="shared" si="160"/>
        <v/>
      </c>
      <c r="B1106" s="66" t="str">
        <f t="shared" si="161"/>
        <v/>
      </c>
      <c r="C1106" s="67" t="str">
        <f t="shared" si="162"/>
        <v/>
      </c>
      <c r="D1106" s="68" t="str">
        <f t="shared" si="163"/>
        <v/>
      </c>
      <c r="E1106" s="68" t="str">
        <f t="shared" si="164"/>
        <v/>
      </c>
      <c r="F1106" s="68" t="str">
        <f t="shared" si="165"/>
        <v/>
      </c>
      <c r="G1106" s="69"/>
      <c r="H1106" s="68" t="str">
        <f t="shared" si="166"/>
        <v/>
      </c>
      <c r="I1106" s="68" t="str">
        <f t="shared" si="167"/>
        <v/>
      </c>
      <c r="J1106" s="70" t="str">
        <f t="shared" si="168"/>
        <v/>
      </c>
      <c r="K1106" s="68" t="str">
        <f t="shared" si="169"/>
        <v/>
      </c>
      <c r="L1106" s="68" t="str">
        <f>IF(A1106="","",SUM($K$31:K1106))</f>
        <v/>
      </c>
    </row>
    <row r="1107" spans="1:12">
      <c r="A1107" s="65" t="str">
        <f t="shared" si="160"/>
        <v/>
      </c>
      <c r="B1107" s="66" t="str">
        <f t="shared" si="161"/>
        <v/>
      </c>
      <c r="C1107" s="67" t="str">
        <f t="shared" si="162"/>
        <v/>
      </c>
      <c r="D1107" s="68" t="str">
        <f t="shared" si="163"/>
        <v/>
      </c>
      <c r="E1107" s="68" t="str">
        <f t="shared" si="164"/>
        <v/>
      </c>
      <c r="F1107" s="68" t="str">
        <f t="shared" si="165"/>
        <v/>
      </c>
      <c r="G1107" s="69"/>
      <c r="H1107" s="68" t="str">
        <f t="shared" si="166"/>
        <v/>
      </c>
      <c r="I1107" s="68" t="str">
        <f t="shared" si="167"/>
        <v/>
      </c>
      <c r="J1107" s="70" t="str">
        <f t="shared" si="168"/>
        <v/>
      </c>
      <c r="K1107" s="68" t="str">
        <f t="shared" si="169"/>
        <v/>
      </c>
      <c r="L1107" s="68" t="str">
        <f>IF(A1107="","",SUM($K$31:K1107))</f>
        <v/>
      </c>
    </row>
    <row r="1108" spans="1:12">
      <c r="A1108" s="65" t="str">
        <f t="shared" si="160"/>
        <v/>
      </c>
      <c r="B1108" s="66" t="str">
        <f t="shared" si="161"/>
        <v/>
      </c>
      <c r="C1108" s="67" t="str">
        <f t="shared" si="162"/>
        <v/>
      </c>
      <c r="D1108" s="68" t="str">
        <f t="shared" si="163"/>
        <v/>
      </c>
      <c r="E1108" s="68" t="str">
        <f t="shared" si="164"/>
        <v/>
      </c>
      <c r="F1108" s="68" t="str">
        <f t="shared" si="165"/>
        <v/>
      </c>
      <c r="G1108" s="69"/>
      <c r="H1108" s="68" t="str">
        <f t="shared" si="166"/>
        <v/>
      </c>
      <c r="I1108" s="68" t="str">
        <f t="shared" si="167"/>
        <v/>
      </c>
      <c r="J1108" s="70" t="str">
        <f t="shared" si="168"/>
        <v/>
      </c>
      <c r="K1108" s="68" t="str">
        <f t="shared" si="169"/>
        <v/>
      </c>
      <c r="L1108" s="68" t="str">
        <f>IF(A1108="","",SUM($K$31:K1108))</f>
        <v/>
      </c>
    </row>
    <row r="1109" spans="1:12">
      <c r="A1109" s="65" t="str">
        <f t="shared" si="160"/>
        <v/>
      </c>
      <c r="B1109" s="66" t="str">
        <f t="shared" si="161"/>
        <v/>
      </c>
      <c r="C1109" s="67" t="str">
        <f t="shared" si="162"/>
        <v/>
      </c>
      <c r="D1109" s="68" t="str">
        <f t="shared" si="163"/>
        <v/>
      </c>
      <c r="E1109" s="68" t="str">
        <f t="shared" si="164"/>
        <v/>
      </c>
      <c r="F1109" s="68" t="str">
        <f t="shared" si="165"/>
        <v/>
      </c>
      <c r="G1109" s="69"/>
      <c r="H1109" s="68" t="str">
        <f t="shared" si="166"/>
        <v/>
      </c>
      <c r="I1109" s="68" t="str">
        <f t="shared" si="167"/>
        <v/>
      </c>
      <c r="J1109" s="70" t="str">
        <f t="shared" si="168"/>
        <v/>
      </c>
      <c r="K1109" s="68" t="str">
        <f t="shared" si="169"/>
        <v/>
      </c>
      <c r="L1109" s="68" t="str">
        <f>IF(A1109="","",SUM($K$31:K1109))</f>
        <v/>
      </c>
    </row>
    <row r="1110" spans="1:12">
      <c r="A1110" s="65" t="str">
        <f t="shared" si="160"/>
        <v/>
      </c>
      <c r="B1110" s="66" t="str">
        <f t="shared" si="161"/>
        <v/>
      </c>
      <c r="C1110" s="67" t="str">
        <f t="shared" si="162"/>
        <v/>
      </c>
      <c r="D1110" s="68" t="str">
        <f t="shared" si="163"/>
        <v/>
      </c>
      <c r="E1110" s="68" t="str">
        <f t="shared" si="164"/>
        <v/>
      </c>
      <c r="F1110" s="68" t="str">
        <f t="shared" si="165"/>
        <v/>
      </c>
      <c r="G1110" s="69"/>
      <c r="H1110" s="68" t="str">
        <f t="shared" si="166"/>
        <v/>
      </c>
      <c r="I1110" s="68" t="str">
        <f t="shared" si="167"/>
        <v/>
      </c>
      <c r="J1110" s="70" t="str">
        <f t="shared" si="168"/>
        <v/>
      </c>
      <c r="K1110" s="68" t="str">
        <f t="shared" si="169"/>
        <v/>
      </c>
      <c r="L1110" s="68" t="str">
        <f>IF(A1110="","",SUM($K$31:K1110))</f>
        <v/>
      </c>
    </row>
    <row r="1111" spans="1:12">
      <c r="A1111" s="65" t="str">
        <f t="shared" si="160"/>
        <v/>
      </c>
      <c r="B1111" s="66" t="str">
        <f t="shared" si="161"/>
        <v/>
      </c>
      <c r="C1111" s="67" t="str">
        <f t="shared" si="162"/>
        <v/>
      </c>
      <c r="D1111" s="68" t="str">
        <f t="shared" si="163"/>
        <v/>
      </c>
      <c r="E1111" s="68" t="str">
        <f t="shared" si="164"/>
        <v/>
      </c>
      <c r="F1111" s="68" t="str">
        <f t="shared" si="165"/>
        <v/>
      </c>
      <c r="G1111" s="69"/>
      <c r="H1111" s="68" t="str">
        <f t="shared" si="166"/>
        <v/>
      </c>
      <c r="I1111" s="68" t="str">
        <f t="shared" si="167"/>
        <v/>
      </c>
      <c r="J1111" s="70" t="str">
        <f t="shared" si="168"/>
        <v/>
      </c>
      <c r="K1111" s="68" t="str">
        <f t="shared" si="169"/>
        <v/>
      </c>
      <c r="L1111" s="68" t="str">
        <f>IF(A1111="","",SUM($K$31:K1111))</f>
        <v/>
      </c>
    </row>
    <row r="1112" spans="1:12">
      <c r="A1112" s="65" t="str">
        <f t="shared" si="160"/>
        <v/>
      </c>
      <c r="B1112" s="66" t="str">
        <f t="shared" si="161"/>
        <v/>
      </c>
      <c r="C1112" s="67" t="str">
        <f t="shared" si="162"/>
        <v/>
      </c>
      <c r="D1112" s="68" t="str">
        <f t="shared" si="163"/>
        <v/>
      </c>
      <c r="E1112" s="68" t="str">
        <f t="shared" si="164"/>
        <v/>
      </c>
      <c r="F1112" s="68" t="str">
        <f t="shared" si="165"/>
        <v/>
      </c>
      <c r="G1112" s="69"/>
      <c r="H1112" s="68" t="str">
        <f t="shared" si="166"/>
        <v/>
      </c>
      <c r="I1112" s="68" t="str">
        <f t="shared" si="167"/>
        <v/>
      </c>
      <c r="J1112" s="70" t="str">
        <f t="shared" si="168"/>
        <v/>
      </c>
      <c r="K1112" s="68" t="str">
        <f t="shared" si="169"/>
        <v/>
      </c>
      <c r="L1112" s="68" t="str">
        <f>IF(A1112="","",SUM($K$31:K1112))</f>
        <v/>
      </c>
    </row>
    <row r="1113" spans="1:12">
      <c r="A1113" s="65" t="str">
        <f t="shared" si="160"/>
        <v/>
      </c>
      <c r="B1113" s="66" t="str">
        <f t="shared" si="161"/>
        <v/>
      </c>
      <c r="C1113" s="67" t="str">
        <f t="shared" si="162"/>
        <v/>
      </c>
      <c r="D1113" s="68" t="str">
        <f t="shared" si="163"/>
        <v/>
      </c>
      <c r="E1113" s="68" t="str">
        <f t="shared" si="164"/>
        <v/>
      </c>
      <c r="F1113" s="68" t="str">
        <f t="shared" si="165"/>
        <v/>
      </c>
      <c r="G1113" s="69"/>
      <c r="H1113" s="68" t="str">
        <f t="shared" si="166"/>
        <v/>
      </c>
      <c r="I1113" s="68" t="str">
        <f t="shared" si="167"/>
        <v/>
      </c>
      <c r="J1113" s="70" t="str">
        <f t="shared" si="168"/>
        <v/>
      </c>
      <c r="K1113" s="68" t="str">
        <f t="shared" si="169"/>
        <v/>
      </c>
      <c r="L1113" s="68" t="str">
        <f>IF(A1113="","",SUM($K$31:K1113))</f>
        <v/>
      </c>
    </row>
    <row r="1114" spans="1:12">
      <c r="A1114" s="65" t="str">
        <f t="shared" si="160"/>
        <v/>
      </c>
      <c r="B1114" s="66" t="str">
        <f t="shared" si="161"/>
        <v/>
      </c>
      <c r="C1114" s="67" t="str">
        <f t="shared" si="162"/>
        <v/>
      </c>
      <c r="D1114" s="68" t="str">
        <f t="shared" si="163"/>
        <v/>
      </c>
      <c r="E1114" s="68" t="str">
        <f t="shared" si="164"/>
        <v/>
      </c>
      <c r="F1114" s="68" t="str">
        <f t="shared" si="165"/>
        <v/>
      </c>
      <c r="G1114" s="69"/>
      <c r="H1114" s="68" t="str">
        <f t="shared" si="166"/>
        <v/>
      </c>
      <c r="I1114" s="68" t="str">
        <f t="shared" si="167"/>
        <v/>
      </c>
      <c r="J1114" s="70" t="str">
        <f t="shared" si="168"/>
        <v/>
      </c>
      <c r="K1114" s="68" t="str">
        <f t="shared" si="169"/>
        <v/>
      </c>
      <c r="L1114" s="68" t="str">
        <f>IF(A1114="","",SUM($K$31:K1114))</f>
        <v/>
      </c>
    </row>
    <row r="1115" spans="1:12">
      <c r="A1115" s="65" t="str">
        <f t="shared" si="160"/>
        <v/>
      </c>
      <c r="B1115" s="66" t="str">
        <f t="shared" si="161"/>
        <v/>
      </c>
      <c r="C1115" s="67" t="str">
        <f t="shared" si="162"/>
        <v/>
      </c>
      <c r="D1115" s="68" t="str">
        <f t="shared" si="163"/>
        <v/>
      </c>
      <c r="E1115" s="68" t="str">
        <f t="shared" si="164"/>
        <v/>
      </c>
      <c r="F1115" s="68" t="str">
        <f t="shared" si="165"/>
        <v/>
      </c>
      <c r="G1115" s="69"/>
      <c r="H1115" s="68" t="str">
        <f t="shared" si="166"/>
        <v/>
      </c>
      <c r="I1115" s="68" t="str">
        <f t="shared" si="167"/>
        <v/>
      </c>
      <c r="J1115" s="70" t="str">
        <f t="shared" si="168"/>
        <v/>
      </c>
      <c r="K1115" s="68" t="str">
        <f t="shared" si="169"/>
        <v/>
      </c>
      <c r="L1115" s="68" t="str">
        <f>IF(A1115="","",SUM($K$31:K1115))</f>
        <v/>
      </c>
    </row>
    <row r="1116" spans="1:12">
      <c r="A1116" s="65" t="str">
        <f t="shared" si="160"/>
        <v/>
      </c>
      <c r="B1116" s="66" t="str">
        <f t="shared" si="161"/>
        <v/>
      </c>
      <c r="C1116" s="67" t="str">
        <f t="shared" si="162"/>
        <v/>
      </c>
      <c r="D1116" s="68" t="str">
        <f t="shared" si="163"/>
        <v/>
      </c>
      <c r="E1116" s="68" t="str">
        <f t="shared" si="164"/>
        <v/>
      </c>
      <c r="F1116" s="68" t="str">
        <f t="shared" si="165"/>
        <v/>
      </c>
      <c r="G1116" s="69"/>
      <c r="H1116" s="68" t="str">
        <f t="shared" si="166"/>
        <v/>
      </c>
      <c r="I1116" s="68" t="str">
        <f t="shared" si="167"/>
        <v/>
      </c>
      <c r="J1116" s="70" t="str">
        <f t="shared" si="168"/>
        <v/>
      </c>
      <c r="K1116" s="68" t="str">
        <f t="shared" si="169"/>
        <v/>
      </c>
      <c r="L1116" s="68" t="str">
        <f>IF(A1116="","",SUM($K$31:K1116))</f>
        <v/>
      </c>
    </row>
    <row r="1117" spans="1:12">
      <c r="A1117" s="65" t="str">
        <f t="shared" si="160"/>
        <v/>
      </c>
      <c r="B1117" s="66" t="str">
        <f t="shared" si="161"/>
        <v/>
      </c>
      <c r="C1117" s="67" t="str">
        <f t="shared" si="162"/>
        <v/>
      </c>
      <c r="D1117" s="68" t="str">
        <f t="shared" si="163"/>
        <v/>
      </c>
      <c r="E1117" s="68" t="str">
        <f t="shared" si="164"/>
        <v/>
      </c>
      <c r="F1117" s="68" t="str">
        <f t="shared" si="165"/>
        <v/>
      </c>
      <c r="G1117" s="69"/>
      <c r="H1117" s="68" t="str">
        <f t="shared" si="166"/>
        <v/>
      </c>
      <c r="I1117" s="68" t="str">
        <f t="shared" si="167"/>
        <v/>
      </c>
      <c r="J1117" s="70" t="str">
        <f t="shared" si="168"/>
        <v/>
      </c>
      <c r="K1117" s="68" t="str">
        <f t="shared" si="169"/>
        <v/>
      </c>
      <c r="L1117" s="68" t="str">
        <f>IF(A1117="","",SUM($K$31:K1117))</f>
        <v/>
      </c>
    </row>
    <row r="1118" spans="1:12">
      <c r="A1118" s="65" t="str">
        <f t="shared" si="160"/>
        <v/>
      </c>
      <c r="B1118" s="66" t="str">
        <f t="shared" si="161"/>
        <v/>
      </c>
      <c r="C1118" s="67" t="str">
        <f t="shared" si="162"/>
        <v/>
      </c>
      <c r="D1118" s="68" t="str">
        <f t="shared" si="163"/>
        <v/>
      </c>
      <c r="E1118" s="68" t="str">
        <f t="shared" si="164"/>
        <v/>
      </c>
      <c r="F1118" s="68" t="str">
        <f t="shared" si="165"/>
        <v/>
      </c>
      <c r="G1118" s="69"/>
      <c r="H1118" s="68" t="str">
        <f t="shared" si="166"/>
        <v/>
      </c>
      <c r="I1118" s="68" t="str">
        <f t="shared" si="167"/>
        <v/>
      </c>
      <c r="J1118" s="70" t="str">
        <f t="shared" si="168"/>
        <v/>
      </c>
      <c r="K1118" s="68" t="str">
        <f t="shared" si="169"/>
        <v/>
      </c>
      <c r="L1118" s="68" t="str">
        <f>IF(A1118="","",SUM($K$31:K1118))</f>
        <v/>
      </c>
    </row>
    <row r="1119" spans="1:12">
      <c r="A1119" s="65" t="str">
        <f t="shared" ref="A1119:A1182" si="170">IF(I1118="","",IF(OR(A1118&gt;=nper,ROUND(I1118,2)&lt;=0),"",A1118+1))</f>
        <v/>
      </c>
      <c r="B1119" s="66" t="str">
        <f t="shared" ref="B1119:B1182" si="171">IF(A1119="","",IF(OR(periods_per_year=26,periods_per_year=52),IF(periods_per_year=26,IF(A1119=1,fpdate,B1118+14),IF(periods_per_year=52,IF(A1119=1,fpdate,B1118+7),"n/a")),IF(periods_per_year=24,DATE(YEAR(fpdate),MONTH(fpdate)+(A1119-1)/2+IF(AND(DAY(fpdate)&gt;=15,MOD(A1119,2)=0),1,0),IF(MOD(A1119,2)=0,IF(DAY(fpdate)&gt;=15,DAY(fpdate)-14,DAY(fpdate)+14),DAY(fpdate))),IF(DAY(DATE(YEAR(fpdate),MONTH(fpdate)+A1119-1,DAY(fpdate)))&lt;&gt;DAY(fpdate),DATE(YEAR(fpdate),MONTH(fpdate)+A1119,0),DATE(YEAR(fpdate),MONTH(fpdate)+A1119-1,DAY(fpdate))))))</f>
        <v/>
      </c>
      <c r="C1119" s="67" t="str">
        <f t="shared" ref="C1119:C1182" si="172">IF(A1119="","",IF(variable,IF(A1119&lt;$L$6*periods_per_year,start_rate,IF($L$10&gt;=0,MIN($L$7,start_rate+$L$10*ROUNDUP((A1119-$L$6*periods_per_year)/$L$9,0)),MAX($L$8,start_rate+$L$10*ROUNDUP((A1119-$L$6*periods_per_year)/$L$9,0)))),start_rate))</f>
        <v/>
      </c>
      <c r="D1119" s="68" t="str">
        <f t="shared" ref="D1119:D1182" si="173">IF(A1119="","",ROUND((((1+C1119/CP)^(CP/periods_per_year))-1)*I1118,2))</f>
        <v/>
      </c>
      <c r="E1119" s="68" t="str">
        <f t="shared" ref="E1119:E1182" si="174">IF(A1119="","",IF(A1119=nper,I1118+D1119,MIN(I1118+D1119,IF(C1119=C1118,E1118,IF($D$10="Acc Bi-Weekly",ROUND((-PMT(((1+C1119/CP)^(CP/12))-1,(nper-A1119+1)*12/26,I1118))/2,2),IF($D$10="Acc Weekly",ROUND((-PMT(((1+C1119/CP)^(CP/12))-1,(nper-A1119+1)*12/52,I1118))/4,2),ROUND(-PMT(((1+C1119/CP)^(CP/periods_per_year))-1,nper-A1119+1,I1118),2)))))))</f>
        <v/>
      </c>
      <c r="F1119" s="68" t="str">
        <f t="shared" ref="F1119:F1182" si="175">IF(A1119="","",IF(I1118&lt;=E1119,0,IF(IF(MOD(A1119,int)=0,$D$14,0)+E1119&gt;=I1118+D1119,I1118+D1119-E1119,IF(MOD(A1119,int)=0,$D$14,0)+IF(IF(MOD(A1119,int)=0,$D$14,0)+IF(MOD(A1119-$D$17,periods_per_year)=0,$D$16,0)+E1119&lt;I1118+D1119,IF(MOD(A1119-$D$17,periods_per_year)=0,$D$16,0),I1118+D1119-IF(MOD(A1119,int)=0,$D$14,0)-E1119))))</f>
        <v/>
      </c>
      <c r="G1119" s="69"/>
      <c r="H1119" s="68" t="str">
        <f t="shared" ref="H1119:H1182" si="176">IF(A1119="","",E1119-D1119+G1119+IF(F1119="",0,F1119))</f>
        <v/>
      </c>
      <c r="I1119" s="68" t="str">
        <f t="shared" ref="I1119:I1182" si="177">IF(A1119="","",I1118-H1119)</f>
        <v/>
      </c>
      <c r="J1119" s="70" t="str">
        <f t="shared" ref="J1119:J1182" si="178">IF(A1119="","",IF(MOD(A1119,periods_per_year)=0,A1119/periods_per_year,""))</f>
        <v/>
      </c>
      <c r="K1119" s="68" t="str">
        <f t="shared" ref="K1119:K1182" si="179">IF(A1119="","",$L$22*D1119)</f>
        <v/>
      </c>
      <c r="L1119" s="68" t="str">
        <f>IF(A1119="","",SUM($K$31:K1119))</f>
        <v/>
      </c>
    </row>
    <row r="1120" spans="1:12">
      <c r="A1120" s="65" t="str">
        <f t="shared" si="170"/>
        <v/>
      </c>
      <c r="B1120" s="66" t="str">
        <f t="shared" si="171"/>
        <v/>
      </c>
      <c r="C1120" s="67" t="str">
        <f t="shared" si="172"/>
        <v/>
      </c>
      <c r="D1120" s="68" t="str">
        <f t="shared" si="173"/>
        <v/>
      </c>
      <c r="E1120" s="68" t="str">
        <f t="shared" si="174"/>
        <v/>
      </c>
      <c r="F1120" s="68" t="str">
        <f t="shared" si="175"/>
        <v/>
      </c>
      <c r="G1120" s="69"/>
      <c r="H1120" s="68" t="str">
        <f t="shared" si="176"/>
        <v/>
      </c>
      <c r="I1120" s="68" t="str">
        <f t="shared" si="177"/>
        <v/>
      </c>
      <c r="J1120" s="70" t="str">
        <f t="shared" si="178"/>
        <v/>
      </c>
      <c r="K1120" s="68" t="str">
        <f t="shared" si="179"/>
        <v/>
      </c>
      <c r="L1120" s="68" t="str">
        <f>IF(A1120="","",SUM($K$31:K1120))</f>
        <v/>
      </c>
    </row>
    <row r="1121" spans="1:12">
      <c r="A1121" s="65" t="str">
        <f t="shared" si="170"/>
        <v/>
      </c>
      <c r="B1121" s="66" t="str">
        <f t="shared" si="171"/>
        <v/>
      </c>
      <c r="C1121" s="67" t="str">
        <f t="shared" si="172"/>
        <v/>
      </c>
      <c r="D1121" s="68" t="str">
        <f t="shared" si="173"/>
        <v/>
      </c>
      <c r="E1121" s="68" t="str">
        <f t="shared" si="174"/>
        <v/>
      </c>
      <c r="F1121" s="68" t="str">
        <f t="shared" si="175"/>
        <v/>
      </c>
      <c r="G1121" s="69"/>
      <c r="H1121" s="68" t="str">
        <f t="shared" si="176"/>
        <v/>
      </c>
      <c r="I1121" s="68" t="str">
        <f t="shared" si="177"/>
        <v/>
      </c>
      <c r="J1121" s="70" t="str">
        <f t="shared" si="178"/>
        <v/>
      </c>
      <c r="K1121" s="68" t="str">
        <f t="shared" si="179"/>
        <v/>
      </c>
      <c r="L1121" s="68" t="str">
        <f>IF(A1121="","",SUM($K$31:K1121))</f>
        <v/>
      </c>
    </row>
    <row r="1122" spans="1:12">
      <c r="A1122" s="65" t="str">
        <f t="shared" si="170"/>
        <v/>
      </c>
      <c r="B1122" s="66" t="str">
        <f t="shared" si="171"/>
        <v/>
      </c>
      <c r="C1122" s="67" t="str">
        <f t="shared" si="172"/>
        <v/>
      </c>
      <c r="D1122" s="68" t="str">
        <f t="shared" si="173"/>
        <v/>
      </c>
      <c r="E1122" s="68" t="str">
        <f t="shared" si="174"/>
        <v/>
      </c>
      <c r="F1122" s="68" t="str">
        <f t="shared" si="175"/>
        <v/>
      </c>
      <c r="G1122" s="69"/>
      <c r="H1122" s="68" t="str">
        <f t="shared" si="176"/>
        <v/>
      </c>
      <c r="I1122" s="68" t="str">
        <f t="shared" si="177"/>
        <v/>
      </c>
      <c r="J1122" s="70" t="str">
        <f t="shared" si="178"/>
        <v/>
      </c>
      <c r="K1122" s="68" t="str">
        <f t="shared" si="179"/>
        <v/>
      </c>
      <c r="L1122" s="68" t="str">
        <f>IF(A1122="","",SUM($K$31:K1122))</f>
        <v/>
      </c>
    </row>
    <row r="1123" spans="1:12">
      <c r="A1123" s="65" t="str">
        <f t="shared" si="170"/>
        <v/>
      </c>
      <c r="B1123" s="66" t="str">
        <f t="shared" si="171"/>
        <v/>
      </c>
      <c r="C1123" s="67" t="str">
        <f t="shared" si="172"/>
        <v/>
      </c>
      <c r="D1123" s="68" t="str">
        <f t="shared" si="173"/>
        <v/>
      </c>
      <c r="E1123" s="68" t="str">
        <f t="shared" si="174"/>
        <v/>
      </c>
      <c r="F1123" s="68" t="str">
        <f t="shared" si="175"/>
        <v/>
      </c>
      <c r="G1123" s="69"/>
      <c r="H1123" s="68" t="str">
        <f t="shared" si="176"/>
        <v/>
      </c>
      <c r="I1123" s="68" t="str">
        <f t="shared" si="177"/>
        <v/>
      </c>
      <c r="J1123" s="70" t="str">
        <f t="shared" si="178"/>
        <v/>
      </c>
      <c r="K1123" s="68" t="str">
        <f t="shared" si="179"/>
        <v/>
      </c>
      <c r="L1123" s="68" t="str">
        <f>IF(A1123="","",SUM($K$31:K1123))</f>
        <v/>
      </c>
    </row>
    <row r="1124" spans="1:12">
      <c r="A1124" s="65" t="str">
        <f t="shared" si="170"/>
        <v/>
      </c>
      <c r="B1124" s="66" t="str">
        <f t="shared" si="171"/>
        <v/>
      </c>
      <c r="C1124" s="67" t="str">
        <f t="shared" si="172"/>
        <v/>
      </c>
      <c r="D1124" s="68" t="str">
        <f t="shared" si="173"/>
        <v/>
      </c>
      <c r="E1124" s="68" t="str">
        <f t="shared" si="174"/>
        <v/>
      </c>
      <c r="F1124" s="68" t="str">
        <f t="shared" si="175"/>
        <v/>
      </c>
      <c r="G1124" s="69"/>
      <c r="H1124" s="68" t="str">
        <f t="shared" si="176"/>
        <v/>
      </c>
      <c r="I1124" s="68" t="str">
        <f t="shared" si="177"/>
        <v/>
      </c>
      <c r="J1124" s="70" t="str">
        <f t="shared" si="178"/>
        <v/>
      </c>
      <c r="K1124" s="68" t="str">
        <f t="shared" si="179"/>
        <v/>
      </c>
      <c r="L1124" s="68" t="str">
        <f>IF(A1124="","",SUM($K$31:K1124))</f>
        <v/>
      </c>
    </row>
    <row r="1125" spans="1:12">
      <c r="A1125" s="65" t="str">
        <f t="shared" si="170"/>
        <v/>
      </c>
      <c r="B1125" s="66" t="str">
        <f t="shared" si="171"/>
        <v/>
      </c>
      <c r="C1125" s="67" t="str">
        <f t="shared" si="172"/>
        <v/>
      </c>
      <c r="D1125" s="68" t="str">
        <f t="shared" si="173"/>
        <v/>
      </c>
      <c r="E1125" s="68" t="str">
        <f t="shared" si="174"/>
        <v/>
      </c>
      <c r="F1125" s="68" t="str">
        <f t="shared" si="175"/>
        <v/>
      </c>
      <c r="G1125" s="69"/>
      <c r="H1125" s="68" t="str">
        <f t="shared" si="176"/>
        <v/>
      </c>
      <c r="I1125" s="68" t="str">
        <f t="shared" si="177"/>
        <v/>
      </c>
      <c r="J1125" s="70" t="str">
        <f t="shared" si="178"/>
        <v/>
      </c>
      <c r="K1125" s="68" t="str">
        <f t="shared" si="179"/>
        <v/>
      </c>
      <c r="L1125" s="68" t="str">
        <f>IF(A1125="","",SUM($K$31:K1125))</f>
        <v/>
      </c>
    </row>
    <row r="1126" spans="1:12">
      <c r="A1126" s="65" t="str">
        <f t="shared" si="170"/>
        <v/>
      </c>
      <c r="B1126" s="66" t="str">
        <f t="shared" si="171"/>
        <v/>
      </c>
      <c r="C1126" s="67" t="str">
        <f t="shared" si="172"/>
        <v/>
      </c>
      <c r="D1126" s="68" t="str">
        <f t="shared" si="173"/>
        <v/>
      </c>
      <c r="E1126" s="68" t="str">
        <f t="shared" si="174"/>
        <v/>
      </c>
      <c r="F1126" s="68" t="str">
        <f t="shared" si="175"/>
        <v/>
      </c>
      <c r="G1126" s="69"/>
      <c r="H1126" s="68" t="str">
        <f t="shared" si="176"/>
        <v/>
      </c>
      <c r="I1126" s="68" t="str">
        <f t="shared" si="177"/>
        <v/>
      </c>
      <c r="J1126" s="70" t="str">
        <f t="shared" si="178"/>
        <v/>
      </c>
      <c r="K1126" s="68" t="str">
        <f t="shared" si="179"/>
        <v/>
      </c>
      <c r="L1126" s="68" t="str">
        <f>IF(A1126="","",SUM($K$31:K1126))</f>
        <v/>
      </c>
    </row>
    <row r="1127" spans="1:12">
      <c r="A1127" s="65" t="str">
        <f t="shared" si="170"/>
        <v/>
      </c>
      <c r="B1127" s="66" t="str">
        <f t="shared" si="171"/>
        <v/>
      </c>
      <c r="C1127" s="67" t="str">
        <f t="shared" si="172"/>
        <v/>
      </c>
      <c r="D1127" s="68" t="str">
        <f t="shared" si="173"/>
        <v/>
      </c>
      <c r="E1127" s="68" t="str">
        <f t="shared" si="174"/>
        <v/>
      </c>
      <c r="F1127" s="68" t="str">
        <f t="shared" si="175"/>
        <v/>
      </c>
      <c r="G1127" s="69"/>
      <c r="H1127" s="68" t="str">
        <f t="shared" si="176"/>
        <v/>
      </c>
      <c r="I1127" s="68" t="str">
        <f t="shared" si="177"/>
        <v/>
      </c>
      <c r="J1127" s="70" t="str">
        <f t="shared" si="178"/>
        <v/>
      </c>
      <c r="K1127" s="68" t="str">
        <f t="shared" si="179"/>
        <v/>
      </c>
      <c r="L1127" s="68" t="str">
        <f>IF(A1127="","",SUM($K$31:K1127))</f>
        <v/>
      </c>
    </row>
    <row r="1128" spans="1:12">
      <c r="A1128" s="65" t="str">
        <f t="shared" si="170"/>
        <v/>
      </c>
      <c r="B1128" s="66" t="str">
        <f t="shared" si="171"/>
        <v/>
      </c>
      <c r="C1128" s="67" t="str">
        <f t="shared" si="172"/>
        <v/>
      </c>
      <c r="D1128" s="68" t="str">
        <f t="shared" si="173"/>
        <v/>
      </c>
      <c r="E1128" s="68" t="str">
        <f t="shared" si="174"/>
        <v/>
      </c>
      <c r="F1128" s="68" t="str">
        <f t="shared" si="175"/>
        <v/>
      </c>
      <c r="G1128" s="69"/>
      <c r="H1128" s="68" t="str">
        <f t="shared" si="176"/>
        <v/>
      </c>
      <c r="I1128" s="68" t="str">
        <f t="shared" si="177"/>
        <v/>
      </c>
      <c r="J1128" s="70" t="str">
        <f t="shared" si="178"/>
        <v/>
      </c>
      <c r="K1128" s="68" t="str">
        <f t="shared" si="179"/>
        <v/>
      </c>
      <c r="L1128" s="68" t="str">
        <f>IF(A1128="","",SUM($K$31:K1128))</f>
        <v/>
      </c>
    </row>
    <row r="1129" spans="1:12">
      <c r="A1129" s="65" t="str">
        <f t="shared" si="170"/>
        <v/>
      </c>
      <c r="B1129" s="66" t="str">
        <f t="shared" si="171"/>
        <v/>
      </c>
      <c r="C1129" s="67" t="str">
        <f t="shared" si="172"/>
        <v/>
      </c>
      <c r="D1129" s="68" t="str">
        <f t="shared" si="173"/>
        <v/>
      </c>
      <c r="E1129" s="68" t="str">
        <f t="shared" si="174"/>
        <v/>
      </c>
      <c r="F1129" s="68" t="str">
        <f t="shared" si="175"/>
        <v/>
      </c>
      <c r="G1129" s="69"/>
      <c r="H1129" s="68" t="str">
        <f t="shared" si="176"/>
        <v/>
      </c>
      <c r="I1129" s="68" t="str">
        <f t="shared" si="177"/>
        <v/>
      </c>
      <c r="J1129" s="70" t="str">
        <f t="shared" si="178"/>
        <v/>
      </c>
      <c r="K1129" s="68" t="str">
        <f t="shared" si="179"/>
        <v/>
      </c>
      <c r="L1129" s="68" t="str">
        <f>IF(A1129="","",SUM($K$31:K1129))</f>
        <v/>
      </c>
    </row>
    <row r="1130" spans="1:12">
      <c r="A1130" s="65" t="str">
        <f t="shared" si="170"/>
        <v/>
      </c>
      <c r="B1130" s="66" t="str">
        <f t="shared" si="171"/>
        <v/>
      </c>
      <c r="C1130" s="67" t="str">
        <f t="shared" si="172"/>
        <v/>
      </c>
      <c r="D1130" s="68" t="str">
        <f t="shared" si="173"/>
        <v/>
      </c>
      <c r="E1130" s="68" t="str">
        <f t="shared" si="174"/>
        <v/>
      </c>
      <c r="F1130" s="68" t="str">
        <f t="shared" si="175"/>
        <v/>
      </c>
      <c r="G1130" s="69"/>
      <c r="H1130" s="68" t="str">
        <f t="shared" si="176"/>
        <v/>
      </c>
      <c r="I1130" s="68" t="str">
        <f t="shared" si="177"/>
        <v/>
      </c>
      <c r="J1130" s="70" t="str">
        <f t="shared" si="178"/>
        <v/>
      </c>
      <c r="K1130" s="68" t="str">
        <f t="shared" si="179"/>
        <v/>
      </c>
      <c r="L1130" s="68" t="str">
        <f>IF(A1130="","",SUM($K$31:K1130))</f>
        <v/>
      </c>
    </row>
    <row r="1131" spans="1:12">
      <c r="A1131" s="65" t="str">
        <f t="shared" si="170"/>
        <v/>
      </c>
      <c r="B1131" s="66" t="str">
        <f t="shared" si="171"/>
        <v/>
      </c>
      <c r="C1131" s="67" t="str">
        <f t="shared" si="172"/>
        <v/>
      </c>
      <c r="D1131" s="68" t="str">
        <f t="shared" si="173"/>
        <v/>
      </c>
      <c r="E1131" s="68" t="str">
        <f t="shared" si="174"/>
        <v/>
      </c>
      <c r="F1131" s="68" t="str">
        <f t="shared" si="175"/>
        <v/>
      </c>
      <c r="G1131" s="69"/>
      <c r="H1131" s="68" t="str">
        <f t="shared" si="176"/>
        <v/>
      </c>
      <c r="I1131" s="68" t="str">
        <f t="shared" si="177"/>
        <v/>
      </c>
      <c r="J1131" s="70" t="str">
        <f t="shared" si="178"/>
        <v/>
      </c>
      <c r="K1131" s="68" t="str">
        <f t="shared" si="179"/>
        <v/>
      </c>
      <c r="L1131" s="68" t="str">
        <f>IF(A1131="","",SUM($K$31:K1131))</f>
        <v/>
      </c>
    </row>
    <row r="1132" spans="1:12">
      <c r="A1132" s="65" t="str">
        <f t="shared" si="170"/>
        <v/>
      </c>
      <c r="B1132" s="66" t="str">
        <f t="shared" si="171"/>
        <v/>
      </c>
      <c r="C1132" s="67" t="str">
        <f t="shared" si="172"/>
        <v/>
      </c>
      <c r="D1132" s="68" t="str">
        <f t="shared" si="173"/>
        <v/>
      </c>
      <c r="E1132" s="68" t="str">
        <f t="shared" si="174"/>
        <v/>
      </c>
      <c r="F1132" s="68" t="str">
        <f t="shared" si="175"/>
        <v/>
      </c>
      <c r="G1132" s="69"/>
      <c r="H1132" s="68" t="str">
        <f t="shared" si="176"/>
        <v/>
      </c>
      <c r="I1132" s="68" t="str">
        <f t="shared" si="177"/>
        <v/>
      </c>
      <c r="J1132" s="70" t="str">
        <f t="shared" si="178"/>
        <v/>
      </c>
      <c r="K1132" s="68" t="str">
        <f t="shared" si="179"/>
        <v/>
      </c>
      <c r="L1132" s="68" t="str">
        <f>IF(A1132="","",SUM($K$31:K1132))</f>
        <v/>
      </c>
    </row>
    <row r="1133" spans="1:12">
      <c r="A1133" s="65" t="str">
        <f t="shared" si="170"/>
        <v/>
      </c>
      <c r="B1133" s="66" t="str">
        <f t="shared" si="171"/>
        <v/>
      </c>
      <c r="C1133" s="67" t="str">
        <f t="shared" si="172"/>
        <v/>
      </c>
      <c r="D1133" s="68" t="str">
        <f t="shared" si="173"/>
        <v/>
      </c>
      <c r="E1133" s="68" t="str">
        <f t="shared" si="174"/>
        <v/>
      </c>
      <c r="F1133" s="68" t="str">
        <f t="shared" si="175"/>
        <v/>
      </c>
      <c r="G1133" s="69"/>
      <c r="H1133" s="68" t="str">
        <f t="shared" si="176"/>
        <v/>
      </c>
      <c r="I1133" s="68" t="str">
        <f t="shared" si="177"/>
        <v/>
      </c>
      <c r="J1133" s="70" t="str">
        <f t="shared" si="178"/>
        <v/>
      </c>
      <c r="K1133" s="68" t="str">
        <f t="shared" si="179"/>
        <v/>
      </c>
      <c r="L1133" s="68" t="str">
        <f>IF(A1133="","",SUM($K$31:K1133))</f>
        <v/>
      </c>
    </row>
    <row r="1134" spans="1:12">
      <c r="A1134" s="65" t="str">
        <f t="shared" si="170"/>
        <v/>
      </c>
      <c r="B1134" s="66" t="str">
        <f t="shared" si="171"/>
        <v/>
      </c>
      <c r="C1134" s="67" t="str">
        <f t="shared" si="172"/>
        <v/>
      </c>
      <c r="D1134" s="68" t="str">
        <f t="shared" si="173"/>
        <v/>
      </c>
      <c r="E1134" s="68" t="str">
        <f t="shared" si="174"/>
        <v/>
      </c>
      <c r="F1134" s="68" t="str">
        <f t="shared" si="175"/>
        <v/>
      </c>
      <c r="G1134" s="69"/>
      <c r="H1134" s="68" t="str">
        <f t="shared" si="176"/>
        <v/>
      </c>
      <c r="I1134" s="68" t="str">
        <f t="shared" si="177"/>
        <v/>
      </c>
      <c r="J1134" s="70" t="str">
        <f t="shared" si="178"/>
        <v/>
      </c>
      <c r="K1134" s="68" t="str">
        <f t="shared" si="179"/>
        <v/>
      </c>
      <c r="L1134" s="68" t="str">
        <f>IF(A1134="","",SUM($K$31:K1134))</f>
        <v/>
      </c>
    </row>
    <row r="1135" spans="1:12">
      <c r="A1135" s="65" t="str">
        <f t="shared" si="170"/>
        <v/>
      </c>
      <c r="B1135" s="66" t="str">
        <f t="shared" si="171"/>
        <v/>
      </c>
      <c r="C1135" s="67" t="str">
        <f t="shared" si="172"/>
        <v/>
      </c>
      <c r="D1135" s="68" t="str">
        <f t="shared" si="173"/>
        <v/>
      </c>
      <c r="E1135" s="68" t="str">
        <f t="shared" si="174"/>
        <v/>
      </c>
      <c r="F1135" s="68" t="str">
        <f t="shared" si="175"/>
        <v/>
      </c>
      <c r="G1135" s="69"/>
      <c r="H1135" s="68" t="str">
        <f t="shared" si="176"/>
        <v/>
      </c>
      <c r="I1135" s="68" t="str">
        <f t="shared" si="177"/>
        <v/>
      </c>
      <c r="J1135" s="70" t="str">
        <f t="shared" si="178"/>
        <v/>
      </c>
      <c r="K1135" s="68" t="str">
        <f t="shared" si="179"/>
        <v/>
      </c>
      <c r="L1135" s="68" t="str">
        <f>IF(A1135="","",SUM($K$31:K1135))</f>
        <v/>
      </c>
    </row>
    <row r="1136" spans="1:12">
      <c r="A1136" s="65" t="str">
        <f t="shared" si="170"/>
        <v/>
      </c>
      <c r="B1136" s="66" t="str">
        <f t="shared" si="171"/>
        <v/>
      </c>
      <c r="C1136" s="67" t="str">
        <f t="shared" si="172"/>
        <v/>
      </c>
      <c r="D1136" s="68" t="str">
        <f t="shared" si="173"/>
        <v/>
      </c>
      <c r="E1136" s="68" t="str">
        <f t="shared" si="174"/>
        <v/>
      </c>
      <c r="F1136" s="68" t="str">
        <f t="shared" si="175"/>
        <v/>
      </c>
      <c r="G1136" s="69"/>
      <c r="H1136" s="68" t="str">
        <f t="shared" si="176"/>
        <v/>
      </c>
      <c r="I1136" s="68" t="str">
        <f t="shared" si="177"/>
        <v/>
      </c>
      <c r="J1136" s="70" t="str">
        <f t="shared" si="178"/>
        <v/>
      </c>
      <c r="K1136" s="68" t="str">
        <f t="shared" si="179"/>
        <v/>
      </c>
      <c r="L1136" s="68" t="str">
        <f>IF(A1136="","",SUM($K$31:K1136))</f>
        <v/>
      </c>
    </row>
    <row r="1137" spans="1:12">
      <c r="A1137" s="65" t="str">
        <f t="shared" si="170"/>
        <v/>
      </c>
      <c r="B1137" s="66" t="str">
        <f t="shared" si="171"/>
        <v/>
      </c>
      <c r="C1137" s="67" t="str">
        <f t="shared" si="172"/>
        <v/>
      </c>
      <c r="D1137" s="68" t="str">
        <f t="shared" si="173"/>
        <v/>
      </c>
      <c r="E1137" s="68" t="str">
        <f t="shared" si="174"/>
        <v/>
      </c>
      <c r="F1137" s="68" t="str">
        <f t="shared" si="175"/>
        <v/>
      </c>
      <c r="G1137" s="69"/>
      <c r="H1137" s="68" t="str">
        <f t="shared" si="176"/>
        <v/>
      </c>
      <c r="I1137" s="68" t="str">
        <f t="shared" si="177"/>
        <v/>
      </c>
      <c r="J1137" s="70" t="str">
        <f t="shared" si="178"/>
        <v/>
      </c>
      <c r="K1137" s="68" t="str">
        <f t="shared" si="179"/>
        <v/>
      </c>
      <c r="L1137" s="68" t="str">
        <f>IF(A1137="","",SUM($K$31:K1137))</f>
        <v/>
      </c>
    </row>
    <row r="1138" spans="1:12">
      <c r="A1138" s="65" t="str">
        <f t="shared" si="170"/>
        <v/>
      </c>
      <c r="B1138" s="66" t="str">
        <f t="shared" si="171"/>
        <v/>
      </c>
      <c r="C1138" s="67" t="str">
        <f t="shared" si="172"/>
        <v/>
      </c>
      <c r="D1138" s="68" t="str">
        <f t="shared" si="173"/>
        <v/>
      </c>
      <c r="E1138" s="68" t="str">
        <f t="shared" si="174"/>
        <v/>
      </c>
      <c r="F1138" s="68" t="str">
        <f t="shared" si="175"/>
        <v/>
      </c>
      <c r="G1138" s="69"/>
      <c r="H1138" s="68" t="str">
        <f t="shared" si="176"/>
        <v/>
      </c>
      <c r="I1138" s="68" t="str">
        <f t="shared" si="177"/>
        <v/>
      </c>
      <c r="J1138" s="70" t="str">
        <f t="shared" si="178"/>
        <v/>
      </c>
      <c r="K1138" s="68" t="str">
        <f t="shared" si="179"/>
        <v/>
      </c>
      <c r="L1138" s="68" t="str">
        <f>IF(A1138="","",SUM($K$31:K1138))</f>
        <v/>
      </c>
    </row>
    <row r="1139" spans="1:12">
      <c r="A1139" s="65" t="str">
        <f t="shared" si="170"/>
        <v/>
      </c>
      <c r="B1139" s="66" t="str">
        <f t="shared" si="171"/>
        <v/>
      </c>
      <c r="C1139" s="67" t="str">
        <f t="shared" si="172"/>
        <v/>
      </c>
      <c r="D1139" s="68" t="str">
        <f t="shared" si="173"/>
        <v/>
      </c>
      <c r="E1139" s="68" t="str">
        <f t="shared" si="174"/>
        <v/>
      </c>
      <c r="F1139" s="68" t="str">
        <f t="shared" si="175"/>
        <v/>
      </c>
      <c r="G1139" s="69"/>
      <c r="H1139" s="68" t="str">
        <f t="shared" si="176"/>
        <v/>
      </c>
      <c r="I1139" s="68" t="str">
        <f t="shared" si="177"/>
        <v/>
      </c>
      <c r="J1139" s="70" t="str">
        <f t="shared" si="178"/>
        <v/>
      </c>
      <c r="K1139" s="68" t="str">
        <f t="shared" si="179"/>
        <v/>
      </c>
      <c r="L1139" s="68" t="str">
        <f>IF(A1139="","",SUM($K$31:K1139))</f>
        <v/>
      </c>
    </row>
    <row r="1140" spans="1:12">
      <c r="A1140" s="65" t="str">
        <f t="shared" si="170"/>
        <v/>
      </c>
      <c r="B1140" s="66" t="str">
        <f t="shared" si="171"/>
        <v/>
      </c>
      <c r="C1140" s="67" t="str">
        <f t="shared" si="172"/>
        <v/>
      </c>
      <c r="D1140" s="68" t="str">
        <f t="shared" si="173"/>
        <v/>
      </c>
      <c r="E1140" s="68" t="str">
        <f t="shared" si="174"/>
        <v/>
      </c>
      <c r="F1140" s="68" t="str">
        <f t="shared" si="175"/>
        <v/>
      </c>
      <c r="G1140" s="69"/>
      <c r="H1140" s="68" t="str">
        <f t="shared" si="176"/>
        <v/>
      </c>
      <c r="I1140" s="68" t="str">
        <f t="shared" si="177"/>
        <v/>
      </c>
      <c r="J1140" s="70" t="str">
        <f t="shared" si="178"/>
        <v/>
      </c>
      <c r="K1140" s="68" t="str">
        <f t="shared" si="179"/>
        <v/>
      </c>
      <c r="L1140" s="68" t="str">
        <f>IF(A1140="","",SUM($K$31:K1140))</f>
        <v/>
      </c>
    </row>
    <row r="1141" spans="1:12">
      <c r="A1141" s="65" t="str">
        <f t="shared" si="170"/>
        <v/>
      </c>
      <c r="B1141" s="66" t="str">
        <f t="shared" si="171"/>
        <v/>
      </c>
      <c r="C1141" s="67" t="str">
        <f t="shared" si="172"/>
        <v/>
      </c>
      <c r="D1141" s="68" t="str">
        <f t="shared" si="173"/>
        <v/>
      </c>
      <c r="E1141" s="68" t="str">
        <f t="shared" si="174"/>
        <v/>
      </c>
      <c r="F1141" s="68" t="str">
        <f t="shared" si="175"/>
        <v/>
      </c>
      <c r="G1141" s="69"/>
      <c r="H1141" s="68" t="str">
        <f t="shared" si="176"/>
        <v/>
      </c>
      <c r="I1141" s="68" t="str">
        <f t="shared" si="177"/>
        <v/>
      </c>
      <c r="J1141" s="70" t="str">
        <f t="shared" si="178"/>
        <v/>
      </c>
      <c r="K1141" s="68" t="str">
        <f t="shared" si="179"/>
        <v/>
      </c>
      <c r="L1141" s="68" t="str">
        <f>IF(A1141="","",SUM($K$31:K1141))</f>
        <v/>
      </c>
    </row>
    <row r="1142" spans="1:12">
      <c r="A1142" s="65" t="str">
        <f t="shared" si="170"/>
        <v/>
      </c>
      <c r="B1142" s="66" t="str">
        <f t="shared" si="171"/>
        <v/>
      </c>
      <c r="C1142" s="67" t="str">
        <f t="shared" si="172"/>
        <v/>
      </c>
      <c r="D1142" s="68" t="str">
        <f t="shared" si="173"/>
        <v/>
      </c>
      <c r="E1142" s="68" t="str">
        <f t="shared" si="174"/>
        <v/>
      </c>
      <c r="F1142" s="68" t="str">
        <f t="shared" si="175"/>
        <v/>
      </c>
      <c r="G1142" s="69"/>
      <c r="H1142" s="68" t="str">
        <f t="shared" si="176"/>
        <v/>
      </c>
      <c r="I1142" s="68" t="str">
        <f t="shared" si="177"/>
        <v/>
      </c>
      <c r="J1142" s="70" t="str">
        <f t="shared" si="178"/>
        <v/>
      </c>
      <c r="K1142" s="68" t="str">
        <f t="shared" si="179"/>
        <v/>
      </c>
      <c r="L1142" s="68" t="str">
        <f>IF(A1142="","",SUM($K$31:K1142))</f>
        <v/>
      </c>
    </row>
    <row r="1143" spans="1:12">
      <c r="A1143" s="65" t="str">
        <f t="shared" si="170"/>
        <v/>
      </c>
      <c r="B1143" s="66" t="str">
        <f t="shared" si="171"/>
        <v/>
      </c>
      <c r="C1143" s="67" t="str">
        <f t="shared" si="172"/>
        <v/>
      </c>
      <c r="D1143" s="68" t="str">
        <f t="shared" si="173"/>
        <v/>
      </c>
      <c r="E1143" s="68" t="str">
        <f t="shared" si="174"/>
        <v/>
      </c>
      <c r="F1143" s="68" t="str">
        <f t="shared" si="175"/>
        <v/>
      </c>
      <c r="G1143" s="69"/>
      <c r="H1143" s="68" t="str">
        <f t="shared" si="176"/>
        <v/>
      </c>
      <c r="I1143" s="68" t="str">
        <f t="shared" si="177"/>
        <v/>
      </c>
      <c r="J1143" s="70" t="str">
        <f t="shared" si="178"/>
        <v/>
      </c>
      <c r="K1143" s="68" t="str">
        <f t="shared" si="179"/>
        <v/>
      </c>
      <c r="L1143" s="68" t="str">
        <f>IF(A1143="","",SUM($K$31:K1143))</f>
        <v/>
      </c>
    </row>
    <row r="1144" spans="1:12">
      <c r="A1144" s="65" t="str">
        <f t="shared" si="170"/>
        <v/>
      </c>
      <c r="B1144" s="66" t="str">
        <f t="shared" si="171"/>
        <v/>
      </c>
      <c r="C1144" s="67" t="str">
        <f t="shared" si="172"/>
        <v/>
      </c>
      <c r="D1144" s="68" t="str">
        <f t="shared" si="173"/>
        <v/>
      </c>
      <c r="E1144" s="68" t="str">
        <f t="shared" si="174"/>
        <v/>
      </c>
      <c r="F1144" s="68" t="str">
        <f t="shared" si="175"/>
        <v/>
      </c>
      <c r="G1144" s="69"/>
      <c r="H1144" s="68" t="str">
        <f t="shared" si="176"/>
        <v/>
      </c>
      <c r="I1144" s="68" t="str">
        <f t="shared" si="177"/>
        <v/>
      </c>
      <c r="J1144" s="70" t="str">
        <f t="shared" si="178"/>
        <v/>
      </c>
      <c r="K1144" s="68" t="str">
        <f t="shared" si="179"/>
        <v/>
      </c>
      <c r="L1144" s="68" t="str">
        <f>IF(A1144="","",SUM($K$31:K1144))</f>
        <v/>
      </c>
    </row>
    <row r="1145" spans="1:12">
      <c r="A1145" s="65" t="str">
        <f t="shared" si="170"/>
        <v/>
      </c>
      <c r="B1145" s="66" t="str">
        <f t="shared" si="171"/>
        <v/>
      </c>
      <c r="C1145" s="67" t="str">
        <f t="shared" si="172"/>
        <v/>
      </c>
      <c r="D1145" s="68" t="str">
        <f t="shared" si="173"/>
        <v/>
      </c>
      <c r="E1145" s="68" t="str">
        <f t="shared" si="174"/>
        <v/>
      </c>
      <c r="F1145" s="68" t="str">
        <f t="shared" si="175"/>
        <v/>
      </c>
      <c r="G1145" s="69"/>
      <c r="H1145" s="68" t="str">
        <f t="shared" si="176"/>
        <v/>
      </c>
      <c r="I1145" s="68" t="str">
        <f t="shared" si="177"/>
        <v/>
      </c>
      <c r="J1145" s="70" t="str">
        <f t="shared" si="178"/>
        <v/>
      </c>
      <c r="K1145" s="68" t="str">
        <f t="shared" si="179"/>
        <v/>
      </c>
      <c r="L1145" s="68" t="str">
        <f>IF(A1145="","",SUM($K$31:K1145))</f>
        <v/>
      </c>
    </row>
    <row r="1146" spans="1:12">
      <c r="A1146" s="65" t="str">
        <f t="shared" si="170"/>
        <v/>
      </c>
      <c r="B1146" s="66" t="str">
        <f t="shared" si="171"/>
        <v/>
      </c>
      <c r="C1146" s="67" t="str">
        <f t="shared" si="172"/>
        <v/>
      </c>
      <c r="D1146" s="68" t="str">
        <f t="shared" si="173"/>
        <v/>
      </c>
      <c r="E1146" s="68" t="str">
        <f t="shared" si="174"/>
        <v/>
      </c>
      <c r="F1146" s="68" t="str">
        <f t="shared" si="175"/>
        <v/>
      </c>
      <c r="G1146" s="69"/>
      <c r="H1146" s="68" t="str">
        <f t="shared" si="176"/>
        <v/>
      </c>
      <c r="I1146" s="68" t="str">
        <f t="shared" si="177"/>
        <v/>
      </c>
      <c r="J1146" s="70" t="str">
        <f t="shared" si="178"/>
        <v/>
      </c>
      <c r="K1146" s="68" t="str">
        <f t="shared" si="179"/>
        <v/>
      </c>
      <c r="L1146" s="68" t="str">
        <f>IF(A1146="","",SUM($K$31:K1146))</f>
        <v/>
      </c>
    </row>
    <row r="1147" spans="1:12">
      <c r="A1147" s="65" t="str">
        <f t="shared" si="170"/>
        <v/>
      </c>
      <c r="B1147" s="66" t="str">
        <f t="shared" si="171"/>
        <v/>
      </c>
      <c r="C1147" s="67" t="str">
        <f t="shared" si="172"/>
        <v/>
      </c>
      <c r="D1147" s="68" t="str">
        <f t="shared" si="173"/>
        <v/>
      </c>
      <c r="E1147" s="68" t="str">
        <f t="shared" si="174"/>
        <v/>
      </c>
      <c r="F1147" s="68" t="str">
        <f t="shared" si="175"/>
        <v/>
      </c>
      <c r="G1147" s="69"/>
      <c r="H1147" s="68" t="str">
        <f t="shared" si="176"/>
        <v/>
      </c>
      <c r="I1147" s="68" t="str">
        <f t="shared" si="177"/>
        <v/>
      </c>
      <c r="J1147" s="70" t="str">
        <f t="shared" si="178"/>
        <v/>
      </c>
      <c r="K1147" s="68" t="str">
        <f t="shared" si="179"/>
        <v/>
      </c>
      <c r="L1147" s="68" t="str">
        <f>IF(A1147="","",SUM($K$31:K1147))</f>
        <v/>
      </c>
    </row>
    <row r="1148" spans="1:12">
      <c r="A1148" s="65" t="str">
        <f t="shared" si="170"/>
        <v/>
      </c>
      <c r="B1148" s="66" t="str">
        <f t="shared" si="171"/>
        <v/>
      </c>
      <c r="C1148" s="67" t="str">
        <f t="shared" si="172"/>
        <v/>
      </c>
      <c r="D1148" s="68" t="str">
        <f t="shared" si="173"/>
        <v/>
      </c>
      <c r="E1148" s="68" t="str">
        <f t="shared" si="174"/>
        <v/>
      </c>
      <c r="F1148" s="68" t="str">
        <f t="shared" si="175"/>
        <v/>
      </c>
      <c r="G1148" s="69"/>
      <c r="H1148" s="68" t="str">
        <f t="shared" si="176"/>
        <v/>
      </c>
      <c r="I1148" s="68" t="str">
        <f t="shared" si="177"/>
        <v/>
      </c>
      <c r="J1148" s="70" t="str">
        <f t="shared" si="178"/>
        <v/>
      </c>
      <c r="K1148" s="68" t="str">
        <f t="shared" si="179"/>
        <v/>
      </c>
      <c r="L1148" s="68" t="str">
        <f>IF(A1148="","",SUM($K$31:K1148))</f>
        <v/>
      </c>
    </row>
    <row r="1149" spans="1:12">
      <c r="A1149" s="65" t="str">
        <f t="shared" si="170"/>
        <v/>
      </c>
      <c r="B1149" s="66" t="str">
        <f t="shared" si="171"/>
        <v/>
      </c>
      <c r="C1149" s="67" t="str">
        <f t="shared" si="172"/>
        <v/>
      </c>
      <c r="D1149" s="68" t="str">
        <f t="shared" si="173"/>
        <v/>
      </c>
      <c r="E1149" s="68" t="str">
        <f t="shared" si="174"/>
        <v/>
      </c>
      <c r="F1149" s="68" t="str">
        <f t="shared" si="175"/>
        <v/>
      </c>
      <c r="G1149" s="69"/>
      <c r="H1149" s="68" t="str">
        <f t="shared" si="176"/>
        <v/>
      </c>
      <c r="I1149" s="68" t="str">
        <f t="shared" si="177"/>
        <v/>
      </c>
      <c r="J1149" s="70" t="str">
        <f t="shared" si="178"/>
        <v/>
      </c>
      <c r="K1149" s="68" t="str">
        <f t="shared" si="179"/>
        <v/>
      </c>
      <c r="L1149" s="68" t="str">
        <f>IF(A1149="","",SUM($K$31:K1149))</f>
        <v/>
      </c>
    </row>
    <row r="1150" spans="1:12">
      <c r="A1150" s="65" t="str">
        <f t="shared" si="170"/>
        <v/>
      </c>
      <c r="B1150" s="66" t="str">
        <f t="shared" si="171"/>
        <v/>
      </c>
      <c r="C1150" s="67" t="str">
        <f t="shared" si="172"/>
        <v/>
      </c>
      <c r="D1150" s="68" t="str">
        <f t="shared" si="173"/>
        <v/>
      </c>
      <c r="E1150" s="68" t="str">
        <f t="shared" si="174"/>
        <v/>
      </c>
      <c r="F1150" s="68" t="str">
        <f t="shared" si="175"/>
        <v/>
      </c>
      <c r="G1150" s="69"/>
      <c r="H1150" s="68" t="str">
        <f t="shared" si="176"/>
        <v/>
      </c>
      <c r="I1150" s="68" t="str">
        <f t="shared" si="177"/>
        <v/>
      </c>
      <c r="J1150" s="70" t="str">
        <f t="shared" si="178"/>
        <v/>
      </c>
      <c r="K1150" s="68" t="str">
        <f t="shared" si="179"/>
        <v/>
      </c>
      <c r="L1150" s="68" t="str">
        <f>IF(A1150="","",SUM($K$31:K1150))</f>
        <v/>
      </c>
    </row>
    <row r="1151" spans="1:12">
      <c r="A1151" s="65" t="str">
        <f t="shared" si="170"/>
        <v/>
      </c>
      <c r="B1151" s="66" t="str">
        <f t="shared" si="171"/>
        <v/>
      </c>
      <c r="C1151" s="67" t="str">
        <f t="shared" si="172"/>
        <v/>
      </c>
      <c r="D1151" s="68" t="str">
        <f t="shared" si="173"/>
        <v/>
      </c>
      <c r="E1151" s="68" t="str">
        <f t="shared" si="174"/>
        <v/>
      </c>
      <c r="F1151" s="68" t="str">
        <f t="shared" si="175"/>
        <v/>
      </c>
      <c r="G1151" s="69"/>
      <c r="H1151" s="68" t="str">
        <f t="shared" si="176"/>
        <v/>
      </c>
      <c r="I1151" s="68" t="str">
        <f t="shared" si="177"/>
        <v/>
      </c>
      <c r="J1151" s="70" t="str">
        <f t="shared" si="178"/>
        <v/>
      </c>
      <c r="K1151" s="68" t="str">
        <f t="shared" si="179"/>
        <v/>
      </c>
      <c r="L1151" s="68" t="str">
        <f>IF(A1151="","",SUM($K$31:K1151))</f>
        <v/>
      </c>
    </row>
    <row r="1152" spans="1:12">
      <c r="A1152" s="65" t="str">
        <f t="shared" si="170"/>
        <v/>
      </c>
      <c r="B1152" s="66" t="str">
        <f t="shared" si="171"/>
        <v/>
      </c>
      <c r="C1152" s="67" t="str">
        <f t="shared" si="172"/>
        <v/>
      </c>
      <c r="D1152" s="68" t="str">
        <f t="shared" si="173"/>
        <v/>
      </c>
      <c r="E1152" s="68" t="str">
        <f t="shared" si="174"/>
        <v/>
      </c>
      <c r="F1152" s="68" t="str">
        <f t="shared" si="175"/>
        <v/>
      </c>
      <c r="G1152" s="69"/>
      <c r="H1152" s="68" t="str">
        <f t="shared" si="176"/>
        <v/>
      </c>
      <c r="I1152" s="68" t="str">
        <f t="shared" si="177"/>
        <v/>
      </c>
      <c r="J1152" s="70" t="str">
        <f t="shared" si="178"/>
        <v/>
      </c>
      <c r="K1152" s="68" t="str">
        <f t="shared" si="179"/>
        <v/>
      </c>
      <c r="L1152" s="68" t="str">
        <f>IF(A1152="","",SUM($K$31:K1152))</f>
        <v/>
      </c>
    </row>
    <row r="1153" spans="1:12">
      <c r="A1153" s="65" t="str">
        <f t="shared" si="170"/>
        <v/>
      </c>
      <c r="B1153" s="66" t="str">
        <f t="shared" si="171"/>
        <v/>
      </c>
      <c r="C1153" s="67" t="str">
        <f t="shared" si="172"/>
        <v/>
      </c>
      <c r="D1153" s="68" t="str">
        <f t="shared" si="173"/>
        <v/>
      </c>
      <c r="E1153" s="68" t="str">
        <f t="shared" si="174"/>
        <v/>
      </c>
      <c r="F1153" s="68" t="str">
        <f t="shared" si="175"/>
        <v/>
      </c>
      <c r="G1153" s="69"/>
      <c r="H1153" s="68" t="str">
        <f t="shared" si="176"/>
        <v/>
      </c>
      <c r="I1153" s="68" t="str">
        <f t="shared" si="177"/>
        <v/>
      </c>
      <c r="J1153" s="70" t="str">
        <f t="shared" si="178"/>
        <v/>
      </c>
      <c r="K1153" s="68" t="str">
        <f t="shared" si="179"/>
        <v/>
      </c>
      <c r="L1153" s="68" t="str">
        <f>IF(A1153="","",SUM($K$31:K1153))</f>
        <v/>
      </c>
    </row>
    <row r="1154" spans="1:12">
      <c r="A1154" s="65" t="str">
        <f t="shared" si="170"/>
        <v/>
      </c>
      <c r="B1154" s="66" t="str">
        <f t="shared" si="171"/>
        <v/>
      </c>
      <c r="C1154" s="67" t="str">
        <f t="shared" si="172"/>
        <v/>
      </c>
      <c r="D1154" s="68" t="str">
        <f t="shared" si="173"/>
        <v/>
      </c>
      <c r="E1154" s="68" t="str">
        <f t="shared" si="174"/>
        <v/>
      </c>
      <c r="F1154" s="68" t="str">
        <f t="shared" si="175"/>
        <v/>
      </c>
      <c r="G1154" s="69"/>
      <c r="H1154" s="68" t="str">
        <f t="shared" si="176"/>
        <v/>
      </c>
      <c r="I1154" s="68" t="str">
        <f t="shared" si="177"/>
        <v/>
      </c>
      <c r="J1154" s="70" t="str">
        <f t="shared" si="178"/>
        <v/>
      </c>
      <c r="K1154" s="68" t="str">
        <f t="shared" si="179"/>
        <v/>
      </c>
      <c r="L1154" s="68" t="str">
        <f>IF(A1154="","",SUM($K$31:K1154))</f>
        <v/>
      </c>
    </row>
    <row r="1155" spans="1:12">
      <c r="A1155" s="65" t="str">
        <f t="shared" si="170"/>
        <v/>
      </c>
      <c r="B1155" s="66" t="str">
        <f t="shared" si="171"/>
        <v/>
      </c>
      <c r="C1155" s="67" t="str">
        <f t="shared" si="172"/>
        <v/>
      </c>
      <c r="D1155" s="68" t="str">
        <f t="shared" si="173"/>
        <v/>
      </c>
      <c r="E1155" s="68" t="str">
        <f t="shared" si="174"/>
        <v/>
      </c>
      <c r="F1155" s="68" t="str">
        <f t="shared" si="175"/>
        <v/>
      </c>
      <c r="G1155" s="69"/>
      <c r="H1155" s="68" t="str">
        <f t="shared" si="176"/>
        <v/>
      </c>
      <c r="I1155" s="68" t="str">
        <f t="shared" si="177"/>
        <v/>
      </c>
      <c r="J1155" s="70" t="str">
        <f t="shared" si="178"/>
        <v/>
      </c>
      <c r="K1155" s="68" t="str">
        <f t="shared" si="179"/>
        <v/>
      </c>
      <c r="L1155" s="68" t="str">
        <f>IF(A1155="","",SUM($K$31:K1155))</f>
        <v/>
      </c>
    </row>
    <row r="1156" spans="1:12">
      <c r="A1156" s="65" t="str">
        <f t="shared" si="170"/>
        <v/>
      </c>
      <c r="B1156" s="66" t="str">
        <f t="shared" si="171"/>
        <v/>
      </c>
      <c r="C1156" s="67" t="str">
        <f t="shared" si="172"/>
        <v/>
      </c>
      <c r="D1156" s="68" t="str">
        <f t="shared" si="173"/>
        <v/>
      </c>
      <c r="E1156" s="68" t="str">
        <f t="shared" si="174"/>
        <v/>
      </c>
      <c r="F1156" s="68" t="str">
        <f t="shared" si="175"/>
        <v/>
      </c>
      <c r="G1156" s="69"/>
      <c r="H1156" s="68" t="str">
        <f t="shared" si="176"/>
        <v/>
      </c>
      <c r="I1156" s="68" t="str">
        <f t="shared" si="177"/>
        <v/>
      </c>
      <c r="J1156" s="70" t="str">
        <f t="shared" si="178"/>
        <v/>
      </c>
      <c r="K1156" s="68" t="str">
        <f t="shared" si="179"/>
        <v/>
      </c>
      <c r="L1156" s="68" t="str">
        <f>IF(A1156="","",SUM($K$31:K1156))</f>
        <v/>
      </c>
    </row>
    <row r="1157" spans="1:12">
      <c r="A1157" s="65" t="str">
        <f t="shared" si="170"/>
        <v/>
      </c>
      <c r="B1157" s="66" t="str">
        <f t="shared" si="171"/>
        <v/>
      </c>
      <c r="C1157" s="67" t="str">
        <f t="shared" si="172"/>
        <v/>
      </c>
      <c r="D1157" s="68" t="str">
        <f t="shared" si="173"/>
        <v/>
      </c>
      <c r="E1157" s="68" t="str">
        <f t="shared" si="174"/>
        <v/>
      </c>
      <c r="F1157" s="68" t="str">
        <f t="shared" si="175"/>
        <v/>
      </c>
      <c r="G1157" s="69"/>
      <c r="H1157" s="68" t="str">
        <f t="shared" si="176"/>
        <v/>
      </c>
      <c r="I1157" s="68" t="str">
        <f t="shared" si="177"/>
        <v/>
      </c>
      <c r="J1157" s="70" t="str">
        <f t="shared" si="178"/>
        <v/>
      </c>
      <c r="K1157" s="68" t="str">
        <f t="shared" si="179"/>
        <v/>
      </c>
      <c r="L1157" s="68" t="str">
        <f>IF(A1157="","",SUM($K$31:K1157))</f>
        <v/>
      </c>
    </row>
    <row r="1158" spans="1:12">
      <c r="A1158" s="65" t="str">
        <f t="shared" si="170"/>
        <v/>
      </c>
      <c r="B1158" s="66" t="str">
        <f t="shared" si="171"/>
        <v/>
      </c>
      <c r="C1158" s="67" t="str">
        <f t="shared" si="172"/>
        <v/>
      </c>
      <c r="D1158" s="68" t="str">
        <f t="shared" si="173"/>
        <v/>
      </c>
      <c r="E1158" s="68" t="str">
        <f t="shared" si="174"/>
        <v/>
      </c>
      <c r="F1158" s="68" t="str">
        <f t="shared" si="175"/>
        <v/>
      </c>
      <c r="G1158" s="69"/>
      <c r="H1158" s="68" t="str">
        <f t="shared" si="176"/>
        <v/>
      </c>
      <c r="I1158" s="68" t="str">
        <f t="shared" si="177"/>
        <v/>
      </c>
      <c r="J1158" s="70" t="str">
        <f t="shared" si="178"/>
        <v/>
      </c>
      <c r="K1158" s="68" t="str">
        <f t="shared" si="179"/>
        <v/>
      </c>
      <c r="L1158" s="68" t="str">
        <f>IF(A1158="","",SUM($K$31:K1158))</f>
        <v/>
      </c>
    </row>
    <row r="1159" spans="1:12">
      <c r="A1159" s="65" t="str">
        <f t="shared" si="170"/>
        <v/>
      </c>
      <c r="B1159" s="66" t="str">
        <f t="shared" si="171"/>
        <v/>
      </c>
      <c r="C1159" s="67" t="str">
        <f t="shared" si="172"/>
        <v/>
      </c>
      <c r="D1159" s="68" t="str">
        <f t="shared" si="173"/>
        <v/>
      </c>
      <c r="E1159" s="68" t="str">
        <f t="shared" si="174"/>
        <v/>
      </c>
      <c r="F1159" s="68" t="str">
        <f t="shared" si="175"/>
        <v/>
      </c>
      <c r="G1159" s="69"/>
      <c r="H1159" s="68" t="str">
        <f t="shared" si="176"/>
        <v/>
      </c>
      <c r="I1159" s="68" t="str">
        <f t="shared" si="177"/>
        <v/>
      </c>
      <c r="J1159" s="70" t="str">
        <f t="shared" si="178"/>
        <v/>
      </c>
      <c r="K1159" s="68" t="str">
        <f t="shared" si="179"/>
        <v/>
      </c>
      <c r="L1159" s="68" t="str">
        <f>IF(A1159="","",SUM($K$31:K1159))</f>
        <v/>
      </c>
    </row>
    <row r="1160" spans="1:12">
      <c r="A1160" s="65" t="str">
        <f t="shared" si="170"/>
        <v/>
      </c>
      <c r="B1160" s="66" t="str">
        <f t="shared" si="171"/>
        <v/>
      </c>
      <c r="C1160" s="67" t="str">
        <f t="shared" si="172"/>
        <v/>
      </c>
      <c r="D1160" s="68" t="str">
        <f t="shared" si="173"/>
        <v/>
      </c>
      <c r="E1160" s="68" t="str">
        <f t="shared" si="174"/>
        <v/>
      </c>
      <c r="F1160" s="68" t="str">
        <f t="shared" si="175"/>
        <v/>
      </c>
      <c r="G1160" s="69"/>
      <c r="H1160" s="68" t="str">
        <f t="shared" si="176"/>
        <v/>
      </c>
      <c r="I1160" s="68" t="str">
        <f t="shared" si="177"/>
        <v/>
      </c>
      <c r="J1160" s="70" t="str">
        <f t="shared" si="178"/>
        <v/>
      </c>
      <c r="K1160" s="68" t="str">
        <f t="shared" si="179"/>
        <v/>
      </c>
      <c r="L1160" s="68" t="str">
        <f>IF(A1160="","",SUM($K$31:K1160))</f>
        <v/>
      </c>
    </row>
    <row r="1161" spans="1:12">
      <c r="A1161" s="65" t="str">
        <f t="shared" si="170"/>
        <v/>
      </c>
      <c r="B1161" s="66" t="str">
        <f t="shared" si="171"/>
        <v/>
      </c>
      <c r="C1161" s="67" t="str">
        <f t="shared" si="172"/>
        <v/>
      </c>
      <c r="D1161" s="68" t="str">
        <f t="shared" si="173"/>
        <v/>
      </c>
      <c r="E1161" s="68" t="str">
        <f t="shared" si="174"/>
        <v/>
      </c>
      <c r="F1161" s="68" t="str">
        <f t="shared" si="175"/>
        <v/>
      </c>
      <c r="G1161" s="69"/>
      <c r="H1161" s="68" t="str">
        <f t="shared" si="176"/>
        <v/>
      </c>
      <c r="I1161" s="68" t="str">
        <f t="shared" si="177"/>
        <v/>
      </c>
      <c r="J1161" s="70" t="str">
        <f t="shared" si="178"/>
        <v/>
      </c>
      <c r="K1161" s="68" t="str">
        <f t="shared" si="179"/>
        <v/>
      </c>
      <c r="L1161" s="68" t="str">
        <f>IF(A1161="","",SUM($K$31:K1161))</f>
        <v/>
      </c>
    </row>
    <row r="1162" spans="1:12">
      <c r="A1162" s="65" t="str">
        <f t="shared" si="170"/>
        <v/>
      </c>
      <c r="B1162" s="66" t="str">
        <f t="shared" si="171"/>
        <v/>
      </c>
      <c r="C1162" s="67" t="str">
        <f t="shared" si="172"/>
        <v/>
      </c>
      <c r="D1162" s="68" t="str">
        <f t="shared" si="173"/>
        <v/>
      </c>
      <c r="E1162" s="68" t="str">
        <f t="shared" si="174"/>
        <v/>
      </c>
      <c r="F1162" s="68" t="str">
        <f t="shared" si="175"/>
        <v/>
      </c>
      <c r="G1162" s="69"/>
      <c r="H1162" s="68" t="str">
        <f t="shared" si="176"/>
        <v/>
      </c>
      <c r="I1162" s="68" t="str">
        <f t="shared" si="177"/>
        <v/>
      </c>
      <c r="J1162" s="70" t="str">
        <f t="shared" si="178"/>
        <v/>
      </c>
      <c r="K1162" s="68" t="str">
        <f t="shared" si="179"/>
        <v/>
      </c>
      <c r="L1162" s="68" t="str">
        <f>IF(A1162="","",SUM($K$31:K1162))</f>
        <v/>
      </c>
    </row>
    <row r="1163" spans="1:12">
      <c r="A1163" s="65" t="str">
        <f t="shared" si="170"/>
        <v/>
      </c>
      <c r="B1163" s="66" t="str">
        <f t="shared" si="171"/>
        <v/>
      </c>
      <c r="C1163" s="67" t="str">
        <f t="shared" si="172"/>
        <v/>
      </c>
      <c r="D1163" s="68" t="str">
        <f t="shared" si="173"/>
        <v/>
      </c>
      <c r="E1163" s="68" t="str">
        <f t="shared" si="174"/>
        <v/>
      </c>
      <c r="F1163" s="68" t="str">
        <f t="shared" si="175"/>
        <v/>
      </c>
      <c r="G1163" s="69"/>
      <c r="H1163" s="68" t="str">
        <f t="shared" si="176"/>
        <v/>
      </c>
      <c r="I1163" s="68" t="str">
        <f t="shared" si="177"/>
        <v/>
      </c>
      <c r="J1163" s="70" t="str">
        <f t="shared" si="178"/>
        <v/>
      </c>
      <c r="K1163" s="68" t="str">
        <f t="shared" si="179"/>
        <v/>
      </c>
      <c r="L1163" s="68" t="str">
        <f>IF(A1163="","",SUM($K$31:K1163))</f>
        <v/>
      </c>
    </row>
    <row r="1164" spans="1:12">
      <c r="A1164" s="65" t="str">
        <f t="shared" si="170"/>
        <v/>
      </c>
      <c r="B1164" s="66" t="str">
        <f t="shared" si="171"/>
        <v/>
      </c>
      <c r="C1164" s="67" t="str">
        <f t="shared" si="172"/>
        <v/>
      </c>
      <c r="D1164" s="68" t="str">
        <f t="shared" si="173"/>
        <v/>
      </c>
      <c r="E1164" s="68" t="str">
        <f t="shared" si="174"/>
        <v/>
      </c>
      <c r="F1164" s="68" t="str">
        <f t="shared" si="175"/>
        <v/>
      </c>
      <c r="G1164" s="69"/>
      <c r="H1164" s="68" t="str">
        <f t="shared" si="176"/>
        <v/>
      </c>
      <c r="I1164" s="68" t="str">
        <f t="shared" si="177"/>
        <v/>
      </c>
      <c r="J1164" s="70" t="str">
        <f t="shared" si="178"/>
        <v/>
      </c>
      <c r="K1164" s="68" t="str">
        <f t="shared" si="179"/>
        <v/>
      </c>
      <c r="L1164" s="68" t="str">
        <f>IF(A1164="","",SUM($K$31:K1164))</f>
        <v/>
      </c>
    </row>
    <row r="1165" spans="1:12">
      <c r="A1165" s="65" t="str">
        <f t="shared" si="170"/>
        <v/>
      </c>
      <c r="B1165" s="66" t="str">
        <f t="shared" si="171"/>
        <v/>
      </c>
      <c r="C1165" s="67" t="str">
        <f t="shared" si="172"/>
        <v/>
      </c>
      <c r="D1165" s="68" t="str">
        <f t="shared" si="173"/>
        <v/>
      </c>
      <c r="E1165" s="68" t="str">
        <f t="shared" si="174"/>
        <v/>
      </c>
      <c r="F1165" s="68" t="str">
        <f t="shared" si="175"/>
        <v/>
      </c>
      <c r="G1165" s="69"/>
      <c r="H1165" s="68" t="str">
        <f t="shared" si="176"/>
        <v/>
      </c>
      <c r="I1165" s="68" t="str">
        <f t="shared" si="177"/>
        <v/>
      </c>
      <c r="J1165" s="70" t="str">
        <f t="shared" si="178"/>
        <v/>
      </c>
      <c r="K1165" s="68" t="str">
        <f t="shared" si="179"/>
        <v/>
      </c>
      <c r="L1165" s="68" t="str">
        <f>IF(A1165="","",SUM($K$31:K1165))</f>
        <v/>
      </c>
    </row>
    <row r="1166" spans="1:12">
      <c r="A1166" s="65" t="str">
        <f t="shared" si="170"/>
        <v/>
      </c>
      <c r="B1166" s="66" t="str">
        <f t="shared" si="171"/>
        <v/>
      </c>
      <c r="C1166" s="67" t="str">
        <f t="shared" si="172"/>
        <v/>
      </c>
      <c r="D1166" s="68" t="str">
        <f t="shared" si="173"/>
        <v/>
      </c>
      <c r="E1166" s="68" t="str">
        <f t="shared" si="174"/>
        <v/>
      </c>
      <c r="F1166" s="68" t="str">
        <f t="shared" si="175"/>
        <v/>
      </c>
      <c r="G1166" s="69"/>
      <c r="H1166" s="68" t="str">
        <f t="shared" si="176"/>
        <v/>
      </c>
      <c r="I1166" s="68" t="str">
        <f t="shared" si="177"/>
        <v/>
      </c>
      <c r="J1166" s="70" t="str">
        <f t="shared" si="178"/>
        <v/>
      </c>
      <c r="K1166" s="68" t="str">
        <f t="shared" si="179"/>
        <v/>
      </c>
      <c r="L1166" s="68" t="str">
        <f>IF(A1166="","",SUM($K$31:K1166))</f>
        <v/>
      </c>
    </row>
    <row r="1167" spans="1:12">
      <c r="A1167" s="65" t="str">
        <f t="shared" si="170"/>
        <v/>
      </c>
      <c r="B1167" s="66" t="str">
        <f t="shared" si="171"/>
        <v/>
      </c>
      <c r="C1167" s="67" t="str">
        <f t="shared" si="172"/>
        <v/>
      </c>
      <c r="D1167" s="68" t="str">
        <f t="shared" si="173"/>
        <v/>
      </c>
      <c r="E1167" s="68" t="str">
        <f t="shared" si="174"/>
        <v/>
      </c>
      <c r="F1167" s="68" t="str">
        <f t="shared" si="175"/>
        <v/>
      </c>
      <c r="G1167" s="69"/>
      <c r="H1167" s="68" t="str">
        <f t="shared" si="176"/>
        <v/>
      </c>
      <c r="I1167" s="68" t="str">
        <f t="shared" si="177"/>
        <v/>
      </c>
      <c r="J1167" s="70" t="str">
        <f t="shared" si="178"/>
        <v/>
      </c>
      <c r="K1167" s="68" t="str">
        <f t="shared" si="179"/>
        <v/>
      </c>
      <c r="L1167" s="68" t="str">
        <f>IF(A1167="","",SUM($K$31:K1167))</f>
        <v/>
      </c>
    </row>
    <row r="1168" spans="1:12">
      <c r="A1168" s="65" t="str">
        <f t="shared" si="170"/>
        <v/>
      </c>
      <c r="B1168" s="66" t="str">
        <f t="shared" si="171"/>
        <v/>
      </c>
      <c r="C1168" s="67" t="str">
        <f t="shared" si="172"/>
        <v/>
      </c>
      <c r="D1168" s="68" t="str">
        <f t="shared" si="173"/>
        <v/>
      </c>
      <c r="E1168" s="68" t="str">
        <f t="shared" si="174"/>
        <v/>
      </c>
      <c r="F1168" s="68" t="str">
        <f t="shared" si="175"/>
        <v/>
      </c>
      <c r="G1168" s="69"/>
      <c r="H1168" s="68" t="str">
        <f t="shared" si="176"/>
        <v/>
      </c>
      <c r="I1168" s="68" t="str">
        <f t="shared" si="177"/>
        <v/>
      </c>
      <c r="J1168" s="70" t="str">
        <f t="shared" si="178"/>
        <v/>
      </c>
      <c r="K1168" s="68" t="str">
        <f t="shared" si="179"/>
        <v/>
      </c>
      <c r="L1168" s="68" t="str">
        <f>IF(A1168="","",SUM($K$31:K1168))</f>
        <v/>
      </c>
    </row>
    <row r="1169" spans="1:12">
      <c r="A1169" s="65" t="str">
        <f t="shared" si="170"/>
        <v/>
      </c>
      <c r="B1169" s="66" t="str">
        <f t="shared" si="171"/>
        <v/>
      </c>
      <c r="C1169" s="67" t="str">
        <f t="shared" si="172"/>
        <v/>
      </c>
      <c r="D1169" s="68" t="str">
        <f t="shared" si="173"/>
        <v/>
      </c>
      <c r="E1169" s="68" t="str">
        <f t="shared" si="174"/>
        <v/>
      </c>
      <c r="F1169" s="68" t="str">
        <f t="shared" si="175"/>
        <v/>
      </c>
      <c r="G1169" s="69"/>
      <c r="H1169" s="68" t="str">
        <f t="shared" si="176"/>
        <v/>
      </c>
      <c r="I1169" s="68" t="str">
        <f t="shared" si="177"/>
        <v/>
      </c>
      <c r="J1169" s="70" t="str">
        <f t="shared" si="178"/>
        <v/>
      </c>
      <c r="K1169" s="68" t="str">
        <f t="shared" si="179"/>
        <v/>
      </c>
      <c r="L1169" s="68" t="str">
        <f>IF(A1169="","",SUM($K$31:K1169))</f>
        <v/>
      </c>
    </row>
    <row r="1170" spans="1:12">
      <c r="A1170" s="65" t="str">
        <f t="shared" si="170"/>
        <v/>
      </c>
      <c r="B1170" s="66" t="str">
        <f t="shared" si="171"/>
        <v/>
      </c>
      <c r="C1170" s="67" t="str">
        <f t="shared" si="172"/>
        <v/>
      </c>
      <c r="D1170" s="68" t="str">
        <f t="shared" si="173"/>
        <v/>
      </c>
      <c r="E1170" s="68" t="str">
        <f t="shared" si="174"/>
        <v/>
      </c>
      <c r="F1170" s="68" t="str">
        <f t="shared" si="175"/>
        <v/>
      </c>
      <c r="G1170" s="69"/>
      <c r="H1170" s="68" t="str">
        <f t="shared" si="176"/>
        <v/>
      </c>
      <c r="I1170" s="68" t="str">
        <f t="shared" si="177"/>
        <v/>
      </c>
      <c r="J1170" s="70" t="str">
        <f t="shared" si="178"/>
        <v/>
      </c>
      <c r="K1170" s="68" t="str">
        <f t="shared" si="179"/>
        <v/>
      </c>
      <c r="L1170" s="68" t="str">
        <f>IF(A1170="","",SUM($K$31:K1170))</f>
        <v/>
      </c>
    </row>
    <row r="1171" spans="1:12">
      <c r="A1171" s="65" t="str">
        <f t="shared" si="170"/>
        <v/>
      </c>
      <c r="B1171" s="66" t="str">
        <f t="shared" si="171"/>
        <v/>
      </c>
      <c r="C1171" s="67" t="str">
        <f t="shared" si="172"/>
        <v/>
      </c>
      <c r="D1171" s="68" t="str">
        <f t="shared" si="173"/>
        <v/>
      </c>
      <c r="E1171" s="68" t="str">
        <f t="shared" si="174"/>
        <v/>
      </c>
      <c r="F1171" s="68" t="str">
        <f t="shared" si="175"/>
        <v/>
      </c>
      <c r="G1171" s="69"/>
      <c r="H1171" s="68" t="str">
        <f t="shared" si="176"/>
        <v/>
      </c>
      <c r="I1171" s="68" t="str">
        <f t="shared" si="177"/>
        <v/>
      </c>
      <c r="J1171" s="70" t="str">
        <f t="shared" si="178"/>
        <v/>
      </c>
      <c r="K1171" s="68" t="str">
        <f t="shared" si="179"/>
        <v/>
      </c>
      <c r="L1171" s="68" t="str">
        <f>IF(A1171="","",SUM($K$31:K1171))</f>
        <v/>
      </c>
    </row>
    <row r="1172" spans="1:12">
      <c r="A1172" s="65" t="str">
        <f t="shared" si="170"/>
        <v/>
      </c>
      <c r="B1172" s="66" t="str">
        <f t="shared" si="171"/>
        <v/>
      </c>
      <c r="C1172" s="67" t="str">
        <f t="shared" si="172"/>
        <v/>
      </c>
      <c r="D1172" s="68" t="str">
        <f t="shared" si="173"/>
        <v/>
      </c>
      <c r="E1172" s="68" t="str">
        <f t="shared" si="174"/>
        <v/>
      </c>
      <c r="F1172" s="68" t="str">
        <f t="shared" si="175"/>
        <v/>
      </c>
      <c r="G1172" s="69"/>
      <c r="H1172" s="68" t="str">
        <f t="shared" si="176"/>
        <v/>
      </c>
      <c r="I1172" s="68" t="str">
        <f t="shared" si="177"/>
        <v/>
      </c>
      <c r="J1172" s="70" t="str">
        <f t="shared" si="178"/>
        <v/>
      </c>
      <c r="K1172" s="68" t="str">
        <f t="shared" si="179"/>
        <v/>
      </c>
      <c r="L1172" s="68" t="str">
        <f>IF(A1172="","",SUM($K$31:K1172))</f>
        <v/>
      </c>
    </row>
    <row r="1173" spans="1:12">
      <c r="A1173" s="65" t="str">
        <f t="shared" si="170"/>
        <v/>
      </c>
      <c r="B1173" s="66" t="str">
        <f t="shared" si="171"/>
        <v/>
      </c>
      <c r="C1173" s="67" t="str">
        <f t="shared" si="172"/>
        <v/>
      </c>
      <c r="D1173" s="68" t="str">
        <f t="shared" si="173"/>
        <v/>
      </c>
      <c r="E1173" s="68" t="str">
        <f t="shared" si="174"/>
        <v/>
      </c>
      <c r="F1173" s="68" t="str">
        <f t="shared" si="175"/>
        <v/>
      </c>
      <c r="G1173" s="69"/>
      <c r="H1173" s="68" t="str">
        <f t="shared" si="176"/>
        <v/>
      </c>
      <c r="I1173" s="68" t="str">
        <f t="shared" si="177"/>
        <v/>
      </c>
      <c r="J1173" s="70" t="str">
        <f t="shared" si="178"/>
        <v/>
      </c>
      <c r="K1173" s="68" t="str">
        <f t="shared" si="179"/>
        <v/>
      </c>
      <c r="L1173" s="68" t="str">
        <f>IF(A1173="","",SUM($K$31:K1173))</f>
        <v/>
      </c>
    </row>
    <row r="1174" spans="1:12">
      <c r="A1174" s="65" t="str">
        <f t="shared" si="170"/>
        <v/>
      </c>
      <c r="B1174" s="66" t="str">
        <f t="shared" si="171"/>
        <v/>
      </c>
      <c r="C1174" s="67" t="str">
        <f t="shared" si="172"/>
        <v/>
      </c>
      <c r="D1174" s="68" t="str">
        <f t="shared" si="173"/>
        <v/>
      </c>
      <c r="E1174" s="68" t="str">
        <f t="shared" si="174"/>
        <v/>
      </c>
      <c r="F1174" s="68" t="str">
        <f t="shared" si="175"/>
        <v/>
      </c>
      <c r="G1174" s="69"/>
      <c r="H1174" s="68" t="str">
        <f t="shared" si="176"/>
        <v/>
      </c>
      <c r="I1174" s="68" t="str">
        <f t="shared" si="177"/>
        <v/>
      </c>
      <c r="J1174" s="70" t="str">
        <f t="shared" si="178"/>
        <v/>
      </c>
      <c r="K1174" s="68" t="str">
        <f t="shared" si="179"/>
        <v/>
      </c>
      <c r="L1174" s="68" t="str">
        <f>IF(A1174="","",SUM($K$31:K1174))</f>
        <v/>
      </c>
    </row>
    <row r="1175" spans="1:12">
      <c r="A1175" s="65" t="str">
        <f t="shared" si="170"/>
        <v/>
      </c>
      <c r="B1175" s="66" t="str">
        <f t="shared" si="171"/>
        <v/>
      </c>
      <c r="C1175" s="67" t="str">
        <f t="shared" si="172"/>
        <v/>
      </c>
      <c r="D1175" s="68" t="str">
        <f t="shared" si="173"/>
        <v/>
      </c>
      <c r="E1175" s="68" t="str">
        <f t="shared" si="174"/>
        <v/>
      </c>
      <c r="F1175" s="68" t="str">
        <f t="shared" si="175"/>
        <v/>
      </c>
      <c r="G1175" s="69"/>
      <c r="H1175" s="68" t="str">
        <f t="shared" si="176"/>
        <v/>
      </c>
      <c r="I1175" s="68" t="str">
        <f t="shared" si="177"/>
        <v/>
      </c>
      <c r="J1175" s="70" t="str">
        <f t="shared" si="178"/>
        <v/>
      </c>
      <c r="K1175" s="68" t="str">
        <f t="shared" si="179"/>
        <v/>
      </c>
      <c r="L1175" s="68" t="str">
        <f>IF(A1175="","",SUM($K$31:K1175))</f>
        <v/>
      </c>
    </row>
    <row r="1176" spans="1:12">
      <c r="A1176" s="65" t="str">
        <f t="shared" si="170"/>
        <v/>
      </c>
      <c r="B1176" s="66" t="str">
        <f t="shared" si="171"/>
        <v/>
      </c>
      <c r="C1176" s="67" t="str">
        <f t="shared" si="172"/>
        <v/>
      </c>
      <c r="D1176" s="68" t="str">
        <f t="shared" si="173"/>
        <v/>
      </c>
      <c r="E1176" s="68" t="str">
        <f t="shared" si="174"/>
        <v/>
      </c>
      <c r="F1176" s="68" t="str">
        <f t="shared" si="175"/>
        <v/>
      </c>
      <c r="G1176" s="69"/>
      <c r="H1176" s="68" t="str">
        <f t="shared" si="176"/>
        <v/>
      </c>
      <c r="I1176" s="68" t="str">
        <f t="shared" si="177"/>
        <v/>
      </c>
      <c r="J1176" s="70" t="str">
        <f t="shared" si="178"/>
        <v/>
      </c>
      <c r="K1176" s="68" t="str">
        <f t="shared" si="179"/>
        <v/>
      </c>
      <c r="L1176" s="68" t="str">
        <f>IF(A1176="","",SUM($K$31:K1176))</f>
        <v/>
      </c>
    </row>
    <row r="1177" spans="1:12">
      <c r="A1177" s="65" t="str">
        <f t="shared" si="170"/>
        <v/>
      </c>
      <c r="B1177" s="66" t="str">
        <f t="shared" si="171"/>
        <v/>
      </c>
      <c r="C1177" s="67" t="str">
        <f t="shared" si="172"/>
        <v/>
      </c>
      <c r="D1177" s="68" t="str">
        <f t="shared" si="173"/>
        <v/>
      </c>
      <c r="E1177" s="68" t="str">
        <f t="shared" si="174"/>
        <v/>
      </c>
      <c r="F1177" s="68" t="str">
        <f t="shared" si="175"/>
        <v/>
      </c>
      <c r="G1177" s="69"/>
      <c r="H1177" s="68" t="str">
        <f t="shared" si="176"/>
        <v/>
      </c>
      <c r="I1177" s="68" t="str">
        <f t="shared" si="177"/>
        <v/>
      </c>
      <c r="J1177" s="70" t="str">
        <f t="shared" si="178"/>
        <v/>
      </c>
      <c r="K1177" s="68" t="str">
        <f t="shared" si="179"/>
        <v/>
      </c>
      <c r="L1177" s="68" t="str">
        <f>IF(A1177="","",SUM($K$31:K1177))</f>
        <v/>
      </c>
    </row>
    <row r="1178" spans="1:12">
      <c r="A1178" s="65" t="str">
        <f t="shared" si="170"/>
        <v/>
      </c>
      <c r="B1178" s="66" t="str">
        <f t="shared" si="171"/>
        <v/>
      </c>
      <c r="C1178" s="67" t="str">
        <f t="shared" si="172"/>
        <v/>
      </c>
      <c r="D1178" s="68" t="str">
        <f t="shared" si="173"/>
        <v/>
      </c>
      <c r="E1178" s="68" t="str">
        <f t="shared" si="174"/>
        <v/>
      </c>
      <c r="F1178" s="68" t="str">
        <f t="shared" si="175"/>
        <v/>
      </c>
      <c r="G1178" s="69"/>
      <c r="H1178" s="68" t="str">
        <f t="shared" si="176"/>
        <v/>
      </c>
      <c r="I1178" s="68" t="str">
        <f t="shared" si="177"/>
        <v/>
      </c>
      <c r="J1178" s="70" t="str">
        <f t="shared" si="178"/>
        <v/>
      </c>
      <c r="K1178" s="68" t="str">
        <f t="shared" si="179"/>
        <v/>
      </c>
      <c r="L1178" s="68" t="str">
        <f>IF(A1178="","",SUM($K$31:K1178))</f>
        <v/>
      </c>
    </row>
    <row r="1179" spans="1:12">
      <c r="A1179" s="65" t="str">
        <f t="shared" si="170"/>
        <v/>
      </c>
      <c r="B1179" s="66" t="str">
        <f t="shared" si="171"/>
        <v/>
      </c>
      <c r="C1179" s="67" t="str">
        <f t="shared" si="172"/>
        <v/>
      </c>
      <c r="D1179" s="68" t="str">
        <f t="shared" si="173"/>
        <v/>
      </c>
      <c r="E1179" s="68" t="str">
        <f t="shared" si="174"/>
        <v/>
      </c>
      <c r="F1179" s="68" t="str">
        <f t="shared" si="175"/>
        <v/>
      </c>
      <c r="G1179" s="69"/>
      <c r="H1179" s="68" t="str">
        <f t="shared" si="176"/>
        <v/>
      </c>
      <c r="I1179" s="68" t="str">
        <f t="shared" si="177"/>
        <v/>
      </c>
      <c r="J1179" s="70" t="str">
        <f t="shared" si="178"/>
        <v/>
      </c>
      <c r="K1179" s="68" t="str">
        <f t="shared" si="179"/>
        <v/>
      </c>
      <c r="L1179" s="68" t="str">
        <f>IF(A1179="","",SUM($K$31:K1179))</f>
        <v/>
      </c>
    </row>
    <row r="1180" spans="1:12">
      <c r="A1180" s="65" t="str">
        <f t="shared" si="170"/>
        <v/>
      </c>
      <c r="B1180" s="66" t="str">
        <f t="shared" si="171"/>
        <v/>
      </c>
      <c r="C1180" s="67" t="str">
        <f t="shared" si="172"/>
        <v/>
      </c>
      <c r="D1180" s="68" t="str">
        <f t="shared" si="173"/>
        <v/>
      </c>
      <c r="E1180" s="68" t="str">
        <f t="shared" si="174"/>
        <v/>
      </c>
      <c r="F1180" s="68" t="str">
        <f t="shared" si="175"/>
        <v/>
      </c>
      <c r="G1180" s="69"/>
      <c r="H1180" s="68" t="str">
        <f t="shared" si="176"/>
        <v/>
      </c>
      <c r="I1180" s="68" t="str">
        <f t="shared" si="177"/>
        <v/>
      </c>
      <c r="J1180" s="70" t="str">
        <f t="shared" si="178"/>
        <v/>
      </c>
      <c r="K1180" s="68" t="str">
        <f t="shared" si="179"/>
        <v/>
      </c>
      <c r="L1180" s="68" t="str">
        <f>IF(A1180="","",SUM($K$31:K1180))</f>
        <v/>
      </c>
    </row>
    <row r="1181" spans="1:12">
      <c r="A1181" s="65" t="str">
        <f t="shared" si="170"/>
        <v/>
      </c>
      <c r="B1181" s="66" t="str">
        <f t="shared" si="171"/>
        <v/>
      </c>
      <c r="C1181" s="67" t="str">
        <f t="shared" si="172"/>
        <v/>
      </c>
      <c r="D1181" s="68" t="str">
        <f t="shared" si="173"/>
        <v/>
      </c>
      <c r="E1181" s="68" t="str">
        <f t="shared" si="174"/>
        <v/>
      </c>
      <c r="F1181" s="68" t="str">
        <f t="shared" si="175"/>
        <v/>
      </c>
      <c r="G1181" s="69"/>
      <c r="H1181" s="68" t="str">
        <f t="shared" si="176"/>
        <v/>
      </c>
      <c r="I1181" s="68" t="str">
        <f t="shared" si="177"/>
        <v/>
      </c>
      <c r="J1181" s="70" t="str">
        <f t="shared" si="178"/>
        <v/>
      </c>
      <c r="K1181" s="68" t="str">
        <f t="shared" si="179"/>
        <v/>
      </c>
      <c r="L1181" s="68" t="str">
        <f>IF(A1181="","",SUM($K$31:K1181))</f>
        <v/>
      </c>
    </row>
    <row r="1182" spans="1:12">
      <c r="A1182" s="65" t="str">
        <f t="shared" si="170"/>
        <v/>
      </c>
      <c r="B1182" s="66" t="str">
        <f t="shared" si="171"/>
        <v/>
      </c>
      <c r="C1182" s="67" t="str">
        <f t="shared" si="172"/>
        <v/>
      </c>
      <c r="D1182" s="68" t="str">
        <f t="shared" si="173"/>
        <v/>
      </c>
      <c r="E1182" s="68" t="str">
        <f t="shared" si="174"/>
        <v/>
      </c>
      <c r="F1182" s="68" t="str">
        <f t="shared" si="175"/>
        <v/>
      </c>
      <c r="G1182" s="69"/>
      <c r="H1182" s="68" t="str">
        <f t="shared" si="176"/>
        <v/>
      </c>
      <c r="I1182" s="68" t="str">
        <f t="shared" si="177"/>
        <v/>
      </c>
      <c r="J1182" s="70" t="str">
        <f t="shared" si="178"/>
        <v/>
      </c>
      <c r="K1182" s="68" t="str">
        <f t="shared" si="179"/>
        <v/>
      </c>
      <c r="L1182" s="68" t="str">
        <f>IF(A1182="","",SUM($K$31:K1182))</f>
        <v/>
      </c>
    </row>
    <row r="1183" spans="1:12">
      <c r="A1183" s="65" t="str">
        <f t="shared" ref="A1183:A1246" si="180">IF(I1182="","",IF(OR(A1182&gt;=nper,ROUND(I1182,2)&lt;=0),"",A1182+1))</f>
        <v/>
      </c>
      <c r="B1183" s="66" t="str">
        <f t="shared" ref="B1183:B1246" si="181">IF(A1183="","",IF(OR(periods_per_year=26,periods_per_year=52),IF(periods_per_year=26,IF(A1183=1,fpdate,B1182+14),IF(periods_per_year=52,IF(A1183=1,fpdate,B1182+7),"n/a")),IF(periods_per_year=24,DATE(YEAR(fpdate),MONTH(fpdate)+(A1183-1)/2+IF(AND(DAY(fpdate)&gt;=15,MOD(A1183,2)=0),1,0),IF(MOD(A1183,2)=0,IF(DAY(fpdate)&gt;=15,DAY(fpdate)-14,DAY(fpdate)+14),DAY(fpdate))),IF(DAY(DATE(YEAR(fpdate),MONTH(fpdate)+A1183-1,DAY(fpdate)))&lt;&gt;DAY(fpdate),DATE(YEAR(fpdate),MONTH(fpdate)+A1183,0),DATE(YEAR(fpdate),MONTH(fpdate)+A1183-1,DAY(fpdate))))))</f>
        <v/>
      </c>
      <c r="C1183" s="67" t="str">
        <f t="shared" ref="C1183:C1246" si="182">IF(A1183="","",IF(variable,IF(A1183&lt;$L$6*periods_per_year,start_rate,IF($L$10&gt;=0,MIN($L$7,start_rate+$L$10*ROUNDUP((A1183-$L$6*periods_per_year)/$L$9,0)),MAX($L$8,start_rate+$L$10*ROUNDUP((A1183-$L$6*periods_per_year)/$L$9,0)))),start_rate))</f>
        <v/>
      </c>
      <c r="D1183" s="68" t="str">
        <f t="shared" ref="D1183:D1246" si="183">IF(A1183="","",ROUND((((1+C1183/CP)^(CP/periods_per_year))-1)*I1182,2))</f>
        <v/>
      </c>
      <c r="E1183" s="68" t="str">
        <f t="shared" ref="E1183:E1246" si="184">IF(A1183="","",IF(A1183=nper,I1182+D1183,MIN(I1182+D1183,IF(C1183=C1182,E1182,IF($D$10="Acc Bi-Weekly",ROUND((-PMT(((1+C1183/CP)^(CP/12))-1,(nper-A1183+1)*12/26,I1182))/2,2),IF($D$10="Acc Weekly",ROUND((-PMT(((1+C1183/CP)^(CP/12))-1,(nper-A1183+1)*12/52,I1182))/4,2),ROUND(-PMT(((1+C1183/CP)^(CP/periods_per_year))-1,nper-A1183+1,I1182),2)))))))</f>
        <v/>
      </c>
      <c r="F1183" s="68" t="str">
        <f t="shared" ref="F1183:F1246" si="185">IF(A1183="","",IF(I1182&lt;=E1183,0,IF(IF(MOD(A1183,int)=0,$D$14,0)+E1183&gt;=I1182+D1183,I1182+D1183-E1183,IF(MOD(A1183,int)=0,$D$14,0)+IF(IF(MOD(A1183,int)=0,$D$14,0)+IF(MOD(A1183-$D$17,periods_per_year)=0,$D$16,0)+E1183&lt;I1182+D1183,IF(MOD(A1183-$D$17,periods_per_year)=0,$D$16,0),I1182+D1183-IF(MOD(A1183,int)=0,$D$14,0)-E1183))))</f>
        <v/>
      </c>
      <c r="G1183" s="69"/>
      <c r="H1183" s="68" t="str">
        <f t="shared" ref="H1183:H1246" si="186">IF(A1183="","",E1183-D1183+G1183+IF(F1183="",0,F1183))</f>
        <v/>
      </c>
      <c r="I1183" s="68" t="str">
        <f t="shared" ref="I1183:I1246" si="187">IF(A1183="","",I1182-H1183)</f>
        <v/>
      </c>
      <c r="J1183" s="70" t="str">
        <f t="shared" ref="J1183:J1246" si="188">IF(A1183="","",IF(MOD(A1183,periods_per_year)=0,A1183/periods_per_year,""))</f>
        <v/>
      </c>
      <c r="K1183" s="68" t="str">
        <f t="shared" ref="K1183:K1246" si="189">IF(A1183="","",$L$22*D1183)</f>
        <v/>
      </c>
      <c r="L1183" s="68" t="str">
        <f>IF(A1183="","",SUM($K$31:K1183))</f>
        <v/>
      </c>
    </row>
    <row r="1184" spans="1:12">
      <c r="A1184" s="65" t="str">
        <f t="shared" si="180"/>
        <v/>
      </c>
      <c r="B1184" s="66" t="str">
        <f t="shared" si="181"/>
        <v/>
      </c>
      <c r="C1184" s="67" t="str">
        <f t="shared" si="182"/>
        <v/>
      </c>
      <c r="D1184" s="68" t="str">
        <f t="shared" si="183"/>
        <v/>
      </c>
      <c r="E1184" s="68" t="str">
        <f t="shared" si="184"/>
        <v/>
      </c>
      <c r="F1184" s="68" t="str">
        <f t="shared" si="185"/>
        <v/>
      </c>
      <c r="G1184" s="69"/>
      <c r="H1184" s="68" t="str">
        <f t="shared" si="186"/>
        <v/>
      </c>
      <c r="I1184" s="68" t="str">
        <f t="shared" si="187"/>
        <v/>
      </c>
      <c r="J1184" s="70" t="str">
        <f t="shared" si="188"/>
        <v/>
      </c>
      <c r="K1184" s="68" t="str">
        <f t="shared" si="189"/>
        <v/>
      </c>
      <c r="L1184" s="68" t="str">
        <f>IF(A1184="","",SUM($K$31:K1184))</f>
        <v/>
      </c>
    </row>
    <row r="1185" spans="1:12">
      <c r="A1185" s="65" t="str">
        <f t="shared" si="180"/>
        <v/>
      </c>
      <c r="B1185" s="66" t="str">
        <f t="shared" si="181"/>
        <v/>
      </c>
      <c r="C1185" s="67" t="str">
        <f t="shared" si="182"/>
        <v/>
      </c>
      <c r="D1185" s="68" t="str">
        <f t="shared" si="183"/>
        <v/>
      </c>
      <c r="E1185" s="68" t="str">
        <f t="shared" si="184"/>
        <v/>
      </c>
      <c r="F1185" s="68" t="str">
        <f t="shared" si="185"/>
        <v/>
      </c>
      <c r="G1185" s="69"/>
      <c r="H1185" s="68" t="str">
        <f t="shared" si="186"/>
        <v/>
      </c>
      <c r="I1185" s="68" t="str">
        <f t="shared" si="187"/>
        <v/>
      </c>
      <c r="J1185" s="70" t="str">
        <f t="shared" si="188"/>
        <v/>
      </c>
      <c r="K1185" s="68" t="str">
        <f t="shared" si="189"/>
        <v/>
      </c>
      <c r="L1185" s="68" t="str">
        <f>IF(A1185="","",SUM($K$31:K1185))</f>
        <v/>
      </c>
    </row>
    <row r="1186" spans="1:12">
      <c r="A1186" s="65" t="str">
        <f t="shared" si="180"/>
        <v/>
      </c>
      <c r="B1186" s="66" t="str">
        <f t="shared" si="181"/>
        <v/>
      </c>
      <c r="C1186" s="67" t="str">
        <f t="shared" si="182"/>
        <v/>
      </c>
      <c r="D1186" s="68" t="str">
        <f t="shared" si="183"/>
        <v/>
      </c>
      <c r="E1186" s="68" t="str">
        <f t="shared" si="184"/>
        <v/>
      </c>
      <c r="F1186" s="68" t="str">
        <f t="shared" si="185"/>
        <v/>
      </c>
      <c r="G1186" s="69"/>
      <c r="H1186" s="68" t="str">
        <f t="shared" si="186"/>
        <v/>
      </c>
      <c r="I1186" s="68" t="str">
        <f t="shared" si="187"/>
        <v/>
      </c>
      <c r="J1186" s="70" t="str">
        <f t="shared" si="188"/>
        <v/>
      </c>
      <c r="K1186" s="68" t="str">
        <f t="shared" si="189"/>
        <v/>
      </c>
      <c r="L1186" s="68" t="str">
        <f>IF(A1186="","",SUM($K$31:K1186))</f>
        <v/>
      </c>
    </row>
    <row r="1187" spans="1:12">
      <c r="A1187" s="65" t="str">
        <f t="shared" si="180"/>
        <v/>
      </c>
      <c r="B1187" s="66" t="str">
        <f t="shared" si="181"/>
        <v/>
      </c>
      <c r="C1187" s="67" t="str">
        <f t="shared" si="182"/>
        <v/>
      </c>
      <c r="D1187" s="68" t="str">
        <f t="shared" si="183"/>
        <v/>
      </c>
      <c r="E1187" s="68" t="str">
        <f t="shared" si="184"/>
        <v/>
      </c>
      <c r="F1187" s="68" t="str">
        <f t="shared" si="185"/>
        <v/>
      </c>
      <c r="G1187" s="69"/>
      <c r="H1187" s="68" t="str">
        <f t="shared" si="186"/>
        <v/>
      </c>
      <c r="I1187" s="68" t="str">
        <f t="shared" si="187"/>
        <v/>
      </c>
      <c r="J1187" s="70" t="str">
        <f t="shared" si="188"/>
        <v/>
      </c>
      <c r="K1187" s="68" t="str">
        <f t="shared" si="189"/>
        <v/>
      </c>
      <c r="L1187" s="68" t="str">
        <f>IF(A1187="","",SUM($K$31:K1187))</f>
        <v/>
      </c>
    </row>
    <row r="1188" spans="1:12">
      <c r="A1188" s="65" t="str">
        <f t="shared" si="180"/>
        <v/>
      </c>
      <c r="B1188" s="66" t="str">
        <f t="shared" si="181"/>
        <v/>
      </c>
      <c r="C1188" s="67" t="str">
        <f t="shared" si="182"/>
        <v/>
      </c>
      <c r="D1188" s="68" t="str">
        <f t="shared" si="183"/>
        <v/>
      </c>
      <c r="E1188" s="68" t="str">
        <f t="shared" si="184"/>
        <v/>
      </c>
      <c r="F1188" s="68" t="str">
        <f t="shared" si="185"/>
        <v/>
      </c>
      <c r="G1188" s="69"/>
      <c r="H1188" s="68" t="str">
        <f t="shared" si="186"/>
        <v/>
      </c>
      <c r="I1188" s="68" t="str">
        <f t="shared" si="187"/>
        <v/>
      </c>
      <c r="J1188" s="70" t="str">
        <f t="shared" si="188"/>
        <v/>
      </c>
      <c r="K1188" s="68" t="str">
        <f t="shared" si="189"/>
        <v/>
      </c>
      <c r="L1188" s="68" t="str">
        <f>IF(A1188="","",SUM($K$31:K1188))</f>
        <v/>
      </c>
    </row>
    <row r="1189" spans="1:12">
      <c r="A1189" s="65" t="str">
        <f t="shared" si="180"/>
        <v/>
      </c>
      <c r="B1189" s="66" t="str">
        <f t="shared" si="181"/>
        <v/>
      </c>
      <c r="C1189" s="67" t="str">
        <f t="shared" si="182"/>
        <v/>
      </c>
      <c r="D1189" s="68" t="str">
        <f t="shared" si="183"/>
        <v/>
      </c>
      <c r="E1189" s="68" t="str">
        <f t="shared" si="184"/>
        <v/>
      </c>
      <c r="F1189" s="68" t="str">
        <f t="shared" si="185"/>
        <v/>
      </c>
      <c r="G1189" s="69"/>
      <c r="H1189" s="68" t="str">
        <f t="shared" si="186"/>
        <v/>
      </c>
      <c r="I1189" s="68" t="str">
        <f t="shared" si="187"/>
        <v/>
      </c>
      <c r="J1189" s="70" t="str">
        <f t="shared" si="188"/>
        <v/>
      </c>
      <c r="K1189" s="68" t="str">
        <f t="shared" si="189"/>
        <v/>
      </c>
      <c r="L1189" s="68" t="str">
        <f>IF(A1189="","",SUM($K$31:K1189))</f>
        <v/>
      </c>
    </row>
    <row r="1190" spans="1:12">
      <c r="A1190" s="65" t="str">
        <f t="shared" si="180"/>
        <v/>
      </c>
      <c r="B1190" s="66" t="str">
        <f t="shared" si="181"/>
        <v/>
      </c>
      <c r="C1190" s="67" t="str">
        <f t="shared" si="182"/>
        <v/>
      </c>
      <c r="D1190" s="68" t="str">
        <f t="shared" si="183"/>
        <v/>
      </c>
      <c r="E1190" s="68" t="str">
        <f t="shared" si="184"/>
        <v/>
      </c>
      <c r="F1190" s="68" t="str">
        <f t="shared" si="185"/>
        <v/>
      </c>
      <c r="G1190" s="69"/>
      <c r="H1190" s="68" t="str">
        <f t="shared" si="186"/>
        <v/>
      </c>
      <c r="I1190" s="68" t="str">
        <f t="shared" si="187"/>
        <v/>
      </c>
      <c r="J1190" s="70" t="str">
        <f t="shared" si="188"/>
        <v/>
      </c>
      <c r="K1190" s="68" t="str">
        <f t="shared" si="189"/>
        <v/>
      </c>
      <c r="L1190" s="68" t="str">
        <f>IF(A1190="","",SUM($K$31:K1190))</f>
        <v/>
      </c>
    </row>
    <row r="1191" spans="1:12">
      <c r="A1191" s="65" t="str">
        <f t="shared" si="180"/>
        <v/>
      </c>
      <c r="B1191" s="66" t="str">
        <f t="shared" si="181"/>
        <v/>
      </c>
      <c r="C1191" s="67" t="str">
        <f t="shared" si="182"/>
        <v/>
      </c>
      <c r="D1191" s="68" t="str">
        <f t="shared" si="183"/>
        <v/>
      </c>
      <c r="E1191" s="68" t="str">
        <f t="shared" si="184"/>
        <v/>
      </c>
      <c r="F1191" s="68" t="str">
        <f t="shared" si="185"/>
        <v/>
      </c>
      <c r="G1191" s="69"/>
      <c r="H1191" s="68" t="str">
        <f t="shared" si="186"/>
        <v/>
      </c>
      <c r="I1191" s="68" t="str">
        <f t="shared" si="187"/>
        <v/>
      </c>
      <c r="J1191" s="70" t="str">
        <f t="shared" si="188"/>
        <v/>
      </c>
      <c r="K1191" s="68" t="str">
        <f t="shared" si="189"/>
        <v/>
      </c>
      <c r="L1191" s="68" t="str">
        <f>IF(A1191="","",SUM($K$31:K1191))</f>
        <v/>
      </c>
    </row>
    <row r="1192" spans="1:12">
      <c r="A1192" s="65" t="str">
        <f t="shared" si="180"/>
        <v/>
      </c>
      <c r="B1192" s="66" t="str">
        <f t="shared" si="181"/>
        <v/>
      </c>
      <c r="C1192" s="67" t="str">
        <f t="shared" si="182"/>
        <v/>
      </c>
      <c r="D1192" s="68" t="str">
        <f t="shared" si="183"/>
        <v/>
      </c>
      <c r="E1192" s="68" t="str">
        <f t="shared" si="184"/>
        <v/>
      </c>
      <c r="F1192" s="68" t="str">
        <f t="shared" si="185"/>
        <v/>
      </c>
      <c r="G1192" s="69"/>
      <c r="H1192" s="68" t="str">
        <f t="shared" si="186"/>
        <v/>
      </c>
      <c r="I1192" s="68" t="str">
        <f t="shared" si="187"/>
        <v/>
      </c>
      <c r="J1192" s="70" t="str">
        <f t="shared" si="188"/>
        <v/>
      </c>
      <c r="K1192" s="68" t="str">
        <f t="shared" si="189"/>
        <v/>
      </c>
      <c r="L1192" s="68" t="str">
        <f>IF(A1192="","",SUM($K$31:K1192))</f>
        <v/>
      </c>
    </row>
    <row r="1193" spans="1:12">
      <c r="A1193" s="65" t="str">
        <f t="shared" si="180"/>
        <v/>
      </c>
      <c r="B1193" s="66" t="str">
        <f t="shared" si="181"/>
        <v/>
      </c>
      <c r="C1193" s="67" t="str">
        <f t="shared" si="182"/>
        <v/>
      </c>
      <c r="D1193" s="68" t="str">
        <f t="shared" si="183"/>
        <v/>
      </c>
      <c r="E1193" s="68" t="str">
        <f t="shared" si="184"/>
        <v/>
      </c>
      <c r="F1193" s="68" t="str">
        <f t="shared" si="185"/>
        <v/>
      </c>
      <c r="G1193" s="69"/>
      <c r="H1193" s="68" t="str">
        <f t="shared" si="186"/>
        <v/>
      </c>
      <c r="I1193" s="68" t="str">
        <f t="shared" si="187"/>
        <v/>
      </c>
      <c r="J1193" s="70" t="str">
        <f t="shared" si="188"/>
        <v/>
      </c>
      <c r="K1193" s="68" t="str">
        <f t="shared" si="189"/>
        <v/>
      </c>
      <c r="L1193" s="68" t="str">
        <f>IF(A1193="","",SUM($K$31:K1193))</f>
        <v/>
      </c>
    </row>
    <row r="1194" spans="1:12">
      <c r="A1194" s="65" t="str">
        <f t="shared" si="180"/>
        <v/>
      </c>
      <c r="B1194" s="66" t="str">
        <f t="shared" si="181"/>
        <v/>
      </c>
      <c r="C1194" s="67" t="str">
        <f t="shared" si="182"/>
        <v/>
      </c>
      <c r="D1194" s="68" t="str">
        <f t="shared" si="183"/>
        <v/>
      </c>
      <c r="E1194" s="68" t="str">
        <f t="shared" si="184"/>
        <v/>
      </c>
      <c r="F1194" s="68" t="str">
        <f t="shared" si="185"/>
        <v/>
      </c>
      <c r="G1194" s="69"/>
      <c r="H1194" s="68" t="str">
        <f t="shared" si="186"/>
        <v/>
      </c>
      <c r="I1194" s="68" t="str">
        <f t="shared" si="187"/>
        <v/>
      </c>
      <c r="J1194" s="70" t="str">
        <f t="shared" si="188"/>
        <v/>
      </c>
      <c r="K1194" s="68" t="str">
        <f t="shared" si="189"/>
        <v/>
      </c>
      <c r="L1194" s="68" t="str">
        <f>IF(A1194="","",SUM($K$31:K1194))</f>
        <v/>
      </c>
    </row>
    <row r="1195" spans="1:12">
      <c r="A1195" s="65" t="str">
        <f t="shared" si="180"/>
        <v/>
      </c>
      <c r="B1195" s="66" t="str">
        <f t="shared" si="181"/>
        <v/>
      </c>
      <c r="C1195" s="67" t="str">
        <f t="shared" si="182"/>
        <v/>
      </c>
      <c r="D1195" s="68" t="str">
        <f t="shared" si="183"/>
        <v/>
      </c>
      <c r="E1195" s="68" t="str">
        <f t="shared" si="184"/>
        <v/>
      </c>
      <c r="F1195" s="68" t="str">
        <f t="shared" si="185"/>
        <v/>
      </c>
      <c r="G1195" s="69"/>
      <c r="H1195" s="68" t="str">
        <f t="shared" si="186"/>
        <v/>
      </c>
      <c r="I1195" s="68" t="str">
        <f t="shared" si="187"/>
        <v/>
      </c>
      <c r="J1195" s="70" t="str">
        <f t="shared" si="188"/>
        <v/>
      </c>
      <c r="K1195" s="68" t="str">
        <f t="shared" si="189"/>
        <v/>
      </c>
      <c r="L1195" s="68" t="str">
        <f>IF(A1195="","",SUM($K$31:K1195))</f>
        <v/>
      </c>
    </row>
    <row r="1196" spans="1:12">
      <c r="A1196" s="65" t="str">
        <f t="shared" si="180"/>
        <v/>
      </c>
      <c r="B1196" s="66" t="str">
        <f t="shared" si="181"/>
        <v/>
      </c>
      <c r="C1196" s="67" t="str">
        <f t="shared" si="182"/>
        <v/>
      </c>
      <c r="D1196" s="68" t="str">
        <f t="shared" si="183"/>
        <v/>
      </c>
      <c r="E1196" s="68" t="str">
        <f t="shared" si="184"/>
        <v/>
      </c>
      <c r="F1196" s="68" t="str">
        <f t="shared" si="185"/>
        <v/>
      </c>
      <c r="G1196" s="69"/>
      <c r="H1196" s="68" t="str">
        <f t="shared" si="186"/>
        <v/>
      </c>
      <c r="I1196" s="68" t="str">
        <f t="shared" si="187"/>
        <v/>
      </c>
      <c r="J1196" s="70" t="str">
        <f t="shared" si="188"/>
        <v/>
      </c>
      <c r="K1196" s="68" t="str">
        <f t="shared" si="189"/>
        <v/>
      </c>
      <c r="L1196" s="68" t="str">
        <f>IF(A1196="","",SUM($K$31:K1196))</f>
        <v/>
      </c>
    </row>
    <row r="1197" spans="1:12">
      <c r="A1197" s="65" t="str">
        <f t="shared" si="180"/>
        <v/>
      </c>
      <c r="B1197" s="66" t="str">
        <f t="shared" si="181"/>
        <v/>
      </c>
      <c r="C1197" s="67" t="str">
        <f t="shared" si="182"/>
        <v/>
      </c>
      <c r="D1197" s="68" t="str">
        <f t="shared" si="183"/>
        <v/>
      </c>
      <c r="E1197" s="68" t="str">
        <f t="shared" si="184"/>
        <v/>
      </c>
      <c r="F1197" s="68" t="str">
        <f t="shared" si="185"/>
        <v/>
      </c>
      <c r="G1197" s="69"/>
      <c r="H1197" s="68" t="str">
        <f t="shared" si="186"/>
        <v/>
      </c>
      <c r="I1197" s="68" t="str">
        <f t="shared" si="187"/>
        <v/>
      </c>
      <c r="J1197" s="70" t="str">
        <f t="shared" si="188"/>
        <v/>
      </c>
      <c r="K1197" s="68" t="str">
        <f t="shared" si="189"/>
        <v/>
      </c>
      <c r="L1197" s="68" t="str">
        <f>IF(A1197="","",SUM($K$31:K1197))</f>
        <v/>
      </c>
    </row>
    <row r="1198" spans="1:12">
      <c r="A1198" s="65" t="str">
        <f t="shared" si="180"/>
        <v/>
      </c>
      <c r="B1198" s="66" t="str">
        <f t="shared" si="181"/>
        <v/>
      </c>
      <c r="C1198" s="67" t="str">
        <f t="shared" si="182"/>
        <v/>
      </c>
      <c r="D1198" s="68" t="str">
        <f t="shared" si="183"/>
        <v/>
      </c>
      <c r="E1198" s="68" t="str">
        <f t="shared" si="184"/>
        <v/>
      </c>
      <c r="F1198" s="68" t="str">
        <f t="shared" si="185"/>
        <v/>
      </c>
      <c r="G1198" s="69"/>
      <c r="H1198" s="68" t="str">
        <f t="shared" si="186"/>
        <v/>
      </c>
      <c r="I1198" s="68" t="str">
        <f t="shared" si="187"/>
        <v/>
      </c>
      <c r="J1198" s="70" t="str">
        <f t="shared" si="188"/>
        <v/>
      </c>
      <c r="K1198" s="68" t="str">
        <f t="shared" si="189"/>
        <v/>
      </c>
      <c r="L1198" s="68" t="str">
        <f>IF(A1198="","",SUM($K$31:K1198))</f>
        <v/>
      </c>
    </row>
    <row r="1199" spans="1:12">
      <c r="A1199" s="65" t="str">
        <f t="shared" si="180"/>
        <v/>
      </c>
      <c r="B1199" s="66" t="str">
        <f t="shared" si="181"/>
        <v/>
      </c>
      <c r="C1199" s="67" t="str">
        <f t="shared" si="182"/>
        <v/>
      </c>
      <c r="D1199" s="68" t="str">
        <f t="shared" si="183"/>
        <v/>
      </c>
      <c r="E1199" s="68" t="str">
        <f t="shared" si="184"/>
        <v/>
      </c>
      <c r="F1199" s="68" t="str">
        <f t="shared" si="185"/>
        <v/>
      </c>
      <c r="G1199" s="69"/>
      <c r="H1199" s="68" t="str">
        <f t="shared" si="186"/>
        <v/>
      </c>
      <c r="I1199" s="68" t="str">
        <f t="shared" si="187"/>
        <v/>
      </c>
      <c r="J1199" s="70" t="str">
        <f t="shared" si="188"/>
        <v/>
      </c>
      <c r="K1199" s="68" t="str">
        <f t="shared" si="189"/>
        <v/>
      </c>
      <c r="L1199" s="68" t="str">
        <f>IF(A1199="","",SUM($K$31:K1199))</f>
        <v/>
      </c>
    </row>
    <row r="1200" spans="1:12">
      <c r="A1200" s="65" t="str">
        <f t="shared" si="180"/>
        <v/>
      </c>
      <c r="B1200" s="66" t="str">
        <f t="shared" si="181"/>
        <v/>
      </c>
      <c r="C1200" s="67" t="str">
        <f t="shared" si="182"/>
        <v/>
      </c>
      <c r="D1200" s="68" t="str">
        <f t="shared" si="183"/>
        <v/>
      </c>
      <c r="E1200" s="68" t="str">
        <f t="shared" si="184"/>
        <v/>
      </c>
      <c r="F1200" s="68" t="str">
        <f t="shared" si="185"/>
        <v/>
      </c>
      <c r="G1200" s="69"/>
      <c r="H1200" s="68" t="str">
        <f t="shared" si="186"/>
        <v/>
      </c>
      <c r="I1200" s="68" t="str">
        <f t="shared" si="187"/>
        <v/>
      </c>
      <c r="J1200" s="70" t="str">
        <f t="shared" si="188"/>
        <v/>
      </c>
      <c r="K1200" s="68" t="str">
        <f t="shared" si="189"/>
        <v/>
      </c>
      <c r="L1200" s="68" t="str">
        <f>IF(A1200="","",SUM($K$31:K1200))</f>
        <v/>
      </c>
    </row>
    <row r="1201" spans="1:12">
      <c r="A1201" s="65" t="str">
        <f t="shared" si="180"/>
        <v/>
      </c>
      <c r="B1201" s="66" t="str">
        <f t="shared" si="181"/>
        <v/>
      </c>
      <c r="C1201" s="67" t="str">
        <f t="shared" si="182"/>
        <v/>
      </c>
      <c r="D1201" s="68" t="str">
        <f t="shared" si="183"/>
        <v/>
      </c>
      <c r="E1201" s="68" t="str">
        <f t="shared" si="184"/>
        <v/>
      </c>
      <c r="F1201" s="68" t="str">
        <f t="shared" si="185"/>
        <v/>
      </c>
      <c r="G1201" s="69"/>
      <c r="H1201" s="68" t="str">
        <f t="shared" si="186"/>
        <v/>
      </c>
      <c r="I1201" s="68" t="str">
        <f t="shared" si="187"/>
        <v/>
      </c>
      <c r="J1201" s="70" t="str">
        <f t="shared" si="188"/>
        <v/>
      </c>
      <c r="K1201" s="68" t="str">
        <f t="shared" si="189"/>
        <v/>
      </c>
      <c r="L1201" s="68" t="str">
        <f>IF(A1201="","",SUM($K$31:K1201))</f>
        <v/>
      </c>
    </row>
    <row r="1202" spans="1:12">
      <c r="A1202" s="65" t="str">
        <f t="shared" si="180"/>
        <v/>
      </c>
      <c r="B1202" s="66" t="str">
        <f t="shared" si="181"/>
        <v/>
      </c>
      <c r="C1202" s="67" t="str">
        <f t="shared" si="182"/>
        <v/>
      </c>
      <c r="D1202" s="68" t="str">
        <f t="shared" si="183"/>
        <v/>
      </c>
      <c r="E1202" s="68" t="str">
        <f t="shared" si="184"/>
        <v/>
      </c>
      <c r="F1202" s="68" t="str">
        <f t="shared" si="185"/>
        <v/>
      </c>
      <c r="G1202" s="69"/>
      <c r="H1202" s="68" t="str">
        <f t="shared" si="186"/>
        <v/>
      </c>
      <c r="I1202" s="68" t="str">
        <f t="shared" si="187"/>
        <v/>
      </c>
      <c r="J1202" s="70" t="str">
        <f t="shared" si="188"/>
        <v/>
      </c>
      <c r="K1202" s="68" t="str">
        <f t="shared" si="189"/>
        <v/>
      </c>
      <c r="L1202" s="68" t="str">
        <f>IF(A1202="","",SUM($K$31:K1202))</f>
        <v/>
      </c>
    </row>
    <row r="1203" spans="1:12">
      <c r="A1203" s="65" t="str">
        <f t="shared" si="180"/>
        <v/>
      </c>
      <c r="B1203" s="66" t="str">
        <f t="shared" si="181"/>
        <v/>
      </c>
      <c r="C1203" s="67" t="str">
        <f t="shared" si="182"/>
        <v/>
      </c>
      <c r="D1203" s="68" t="str">
        <f t="shared" si="183"/>
        <v/>
      </c>
      <c r="E1203" s="68" t="str">
        <f t="shared" si="184"/>
        <v/>
      </c>
      <c r="F1203" s="68" t="str">
        <f t="shared" si="185"/>
        <v/>
      </c>
      <c r="G1203" s="69"/>
      <c r="H1203" s="68" t="str">
        <f t="shared" si="186"/>
        <v/>
      </c>
      <c r="I1203" s="68" t="str">
        <f t="shared" si="187"/>
        <v/>
      </c>
      <c r="J1203" s="70" t="str">
        <f t="shared" si="188"/>
        <v/>
      </c>
      <c r="K1203" s="68" t="str">
        <f t="shared" si="189"/>
        <v/>
      </c>
      <c r="L1203" s="68" t="str">
        <f>IF(A1203="","",SUM($K$31:K1203))</f>
        <v/>
      </c>
    </row>
    <row r="1204" spans="1:12">
      <c r="A1204" s="65" t="str">
        <f t="shared" si="180"/>
        <v/>
      </c>
      <c r="B1204" s="66" t="str">
        <f t="shared" si="181"/>
        <v/>
      </c>
      <c r="C1204" s="67" t="str">
        <f t="shared" si="182"/>
        <v/>
      </c>
      <c r="D1204" s="68" t="str">
        <f t="shared" si="183"/>
        <v/>
      </c>
      <c r="E1204" s="68" t="str">
        <f t="shared" si="184"/>
        <v/>
      </c>
      <c r="F1204" s="68" t="str">
        <f t="shared" si="185"/>
        <v/>
      </c>
      <c r="G1204" s="69"/>
      <c r="H1204" s="68" t="str">
        <f t="shared" si="186"/>
        <v/>
      </c>
      <c r="I1204" s="68" t="str">
        <f t="shared" si="187"/>
        <v/>
      </c>
      <c r="J1204" s="70" t="str">
        <f t="shared" si="188"/>
        <v/>
      </c>
      <c r="K1204" s="68" t="str">
        <f t="shared" si="189"/>
        <v/>
      </c>
      <c r="L1204" s="68" t="str">
        <f>IF(A1204="","",SUM($K$31:K1204))</f>
        <v/>
      </c>
    </row>
    <row r="1205" spans="1:12">
      <c r="A1205" s="65" t="str">
        <f t="shared" si="180"/>
        <v/>
      </c>
      <c r="B1205" s="66" t="str">
        <f t="shared" si="181"/>
        <v/>
      </c>
      <c r="C1205" s="67" t="str">
        <f t="shared" si="182"/>
        <v/>
      </c>
      <c r="D1205" s="68" t="str">
        <f t="shared" si="183"/>
        <v/>
      </c>
      <c r="E1205" s="68" t="str">
        <f t="shared" si="184"/>
        <v/>
      </c>
      <c r="F1205" s="68" t="str">
        <f t="shared" si="185"/>
        <v/>
      </c>
      <c r="G1205" s="69"/>
      <c r="H1205" s="68" t="str">
        <f t="shared" si="186"/>
        <v/>
      </c>
      <c r="I1205" s="68" t="str">
        <f t="shared" si="187"/>
        <v/>
      </c>
      <c r="J1205" s="70" t="str">
        <f t="shared" si="188"/>
        <v/>
      </c>
      <c r="K1205" s="68" t="str">
        <f t="shared" si="189"/>
        <v/>
      </c>
      <c r="L1205" s="68" t="str">
        <f>IF(A1205="","",SUM($K$31:K1205))</f>
        <v/>
      </c>
    </row>
    <row r="1206" spans="1:12">
      <c r="A1206" s="65" t="str">
        <f t="shared" si="180"/>
        <v/>
      </c>
      <c r="B1206" s="66" t="str">
        <f t="shared" si="181"/>
        <v/>
      </c>
      <c r="C1206" s="67" t="str">
        <f t="shared" si="182"/>
        <v/>
      </c>
      <c r="D1206" s="68" t="str">
        <f t="shared" si="183"/>
        <v/>
      </c>
      <c r="E1206" s="68" t="str">
        <f t="shared" si="184"/>
        <v/>
      </c>
      <c r="F1206" s="68" t="str">
        <f t="shared" si="185"/>
        <v/>
      </c>
      <c r="G1206" s="69"/>
      <c r="H1206" s="68" t="str">
        <f t="shared" si="186"/>
        <v/>
      </c>
      <c r="I1206" s="68" t="str">
        <f t="shared" si="187"/>
        <v/>
      </c>
      <c r="J1206" s="70" t="str">
        <f t="shared" si="188"/>
        <v/>
      </c>
      <c r="K1206" s="68" t="str">
        <f t="shared" si="189"/>
        <v/>
      </c>
      <c r="L1206" s="68" t="str">
        <f>IF(A1206="","",SUM($K$31:K1206))</f>
        <v/>
      </c>
    </row>
    <row r="1207" spans="1:12">
      <c r="A1207" s="65" t="str">
        <f t="shared" si="180"/>
        <v/>
      </c>
      <c r="B1207" s="66" t="str">
        <f t="shared" si="181"/>
        <v/>
      </c>
      <c r="C1207" s="67" t="str">
        <f t="shared" si="182"/>
        <v/>
      </c>
      <c r="D1207" s="68" t="str">
        <f t="shared" si="183"/>
        <v/>
      </c>
      <c r="E1207" s="68" t="str">
        <f t="shared" si="184"/>
        <v/>
      </c>
      <c r="F1207" s="68" t="str">
        <f t="shared" si="185"/>
        <v/>
      </c>
      <c r="G1207" s="69"/>
      <c r="H1207" s="68" t="str">
        <f t="shared" si="186"/>
        <v/>
      </c>
      <c r="I1207" s="68" t="str">
        <f t="shared" si="187"/>
        <v/>
      </c>
      <c r="J1207" s="70" t="str">
        <f t="shared" si="188"/>
        <v/>
      </c>
      <c r="K1207" s="68" t="str">
        <f t="shared" si="189"/>
        <v/>
      </c>
      <c r="L1207" s="68" t="str">
        <f>IF(A1207="","",SUM($K$31:K1207))</f>
        <v/>
      </c>
    </row>
    <row r="1208" spans="1:12">
      <c r="A1208" s="65" t="str">
        <f t="shared" si="180"/>
        <v/>
      </c>
      <c r="B1208" s="66" t="str">
        <f t="shared" si="181"/>
        <v/>
      </c>
      <c r="C1208" s="67" t="str">
        <f t="shared" si="182"/>
        <v/>
      </c>
      <c r="D1208" s="68" t="str">
        <f t="shared" si="183"/>
        <v/>
      </c>
      <c r="E1208" s="68" t="str">
        <f t="shared" si="184"/>
        <v/>
      </c>
      <c r="F1208" s="68" t="str">
        <f t="shared" si="185"/>
        <v/>
      </c>
      <c r="G1208" s="69"/>
      <c r="H1208" s="68" t="str">
        <f t="shared" si="186"/>
        <v/>
      </c>
      <c r="I1208" s="68" t="str">
        <f t="shared" si="187"/>
        <v/>
      </c>
      <c r="J1208" s="70" t="str">
        <f t="shared" si="188"/>
        <v/>
      </c>
      <c r="K1208" s="68" t="str">
        <f t="shared" si="189"/>
        <v/>
      </c>
      <c r="L1208" s="68" t="str">
        <f>IF(A1208="","",SUM($K$31:K1208))</f>
        <v/>
      </c>
    </row>
    <row r="1209" spans="1:12">
      <c r="A1209" s="65" t="str">
        <f t="shared" si="180"/>
        <v/>
      </c>
      <c r="B1209" s="66" t="str">
        <f t="shared" si="181"/>
        <v/>
      </c>
      <c r="C1209" s="67" t="str">
        <f t="shared" si="182"/>
        <v/>
      </c>
      <c r="D1209" s="68" t="str">
        <f t="shared" si="183"/>
        <v/>
      </c>
      <c r="E1209" s="68" t="str">
        <f t="shared" si="184"/>
        <v/>
      </c>
      <c r="F1209" s="68" t="str">
        <f t="shared" si="185"/>
        <v/>
      </c>
      <c r="G1209" s="69"/>
      <c r="H1209" s="68" t="str">
        <f t="shared" si="186"/>
        <v/>
      </c>
      <c r="I1209" s="68" t="str">
        <f t="shared" si="187"/>
        <v/>
      </c>
      <c r="J1209" s="70" t="str">
        <f t="shared" si="188"/>
        <v/>
      </c>
      <c r="K1209" s="68" t="str">
        <f t="shared" si="189"/>
        <v/>
      </c>
      <c r="L1209" s="68" t="str">
        <f>IF(A1209="","",SUM($K$31:K1209))</f>
        <v/>
      </c>
    </row>
    <row r="1210" spans="1:12">
      <c r="A1210" s="65" t="str">
        <f t="shared" si="180"/>
        <v/>
      </c>
      <c r="B1210" s="66" t="str">
        <f t="shared" si="181"/>
        <v/>
      </c>
      <c r="C1210" s="67" t="str">
        <f t="shared" si="182"/>
        <v/>
      </c>
      <c r="D1210" s="68" t="str">
        <f t="shared" si="183"/>
        <v/>
      </c>
      <c r="E1210" s="68" t="str">
        <f t="shared" si="184"/>
        <v/>
      </c>
      <c r="F1210" s="68" t="str">
        <f t="shared" si="185"/>
        <v/>
      </c>
      <c r="G1210" s="69"/>
      <c r="H1210" s="68" t="str">
        <f t="shared" si="186"/>
        <v/>
      </c>
      <c r="I1210" s="68" t="str">
        <f t="shared" si="187"/>
        <v/>
      </c>
      <c r="J1210" s="70" t="str">
        <f t="shared" si="188"/>
        <v/>
      </c>
      <c r="K1210" s="68" t="str">
        <f t="shared" si="189"/>
        <v/>
      </c>
      <c r="L1210" s="68" t="str">
        <f>IF(A1210="","",SUM($K$31:K1210))</f>
        <v/>
      </c>
    </row>
    <row r="1211" spans="1:12">
      <c r="A1211" s="65" t="str">
        <f t="shared" si="180"/>
        <v/>
      </c>
      <c r="B1211" s="66" t="str">
        <f t="shared" si="181"/>
        <v/>
      </c>
      <c r="C1211" s="67" t="str">
        <f t="shared" si="182"/>
        <v/>
      </c>
      <c r="D1211" s="68" t="str">
        <f t="shared" si="183"/>
        <v/>
      </c>
      <c r="E1211" s="68" t="str">
        <f t="shared" si="184"/>
        <v/>
      </c>
      <c r="F1211" s="68" t="str">
        <f t="shared" si="185"/>
        <v/>
      </c>
      <c r="G1211" s="69"/>
      <c r="H1211" s="68" t="str">
        <f t="shared" si="186"/>
        <v/>
      </c>
      <c r="I1211" s="68" t="str">
        <f t="shared" si="187"/>
        <v/>
      </c>
      <c r="J1211" s="70" t="str">
        <f t="shared" si="188"/>
        <v/>
      </c>
      <c r="K1211" s="68" t="str">
        <f t="shared" si="189"/>
        <v/>
      </c>
      <c r="L1211" s="68" t="str">
        <f>IF(A1211="","",SUM($K$31:K1211))</f>
        <v/>
      </c>
    </row>
    <row r="1212" spans="1:12">
      <c r="A1212" s="65" t="str">
        <f t="shared" si="180"/>
        <v/>
      </c>
      <c r="B1212" s="66" t="str">
        <f t="shared" si="181"/>
        <v/>
      </c>
      <c r="C1212" s="67" t="str">
        <f t="shared" si="182"/>
        <v/>
      </c>
      <c r="D1212" s="68" t="str">
        <f t="shared" si="183"/>
        <v/>
      </c>
      <c r="E1212" s="68" t="str">
        <f t="shared" si="184"/>
        <v/>
      </c>
      <c r="F1212" s="68" t="str">
        <f t="shared" si="185"/>
        <v/>
      </c>
      <c r="G1212" s="69"/>
      <c r="H1212" s="68" t="str">
        <f t="shared" si="186"/>
        <v/>
      </c>
      <c r="I1212" s="68" t="str">
        <f t="shared" si="187"/>
        <v/>
      </c>
      <c r="J1212" s="70" t="str">
        <f t="shared" si="188"/>
        <v/>
      </c>
      <c r="K1212" s="68" t="str">
        <f t="shared" si="189"/>
        <v/>
      </c>
      <c r="L1212" s="68" t="str">
        <f>IF(A1212="","",SUM($K$31:K1212))</f>
        <v/>
      </c>
    </row>
    <row r="1213" spans="1:12">
      <c r="A1213" s="65" t="str">
        <f t="shared" si="180"/>
        <v/>
      </c>
      <c r="B1213" s="66" t="str">
        <f t="shared" si="181"/>
        <v/>
      </c>
      <c r="C1213" s="67" t="str">
        <f t="shared" si="182"/>
        <v/>
      </c>
      <c r="D1213" s="68" t="str">
        <f t="shared" si="183"/>
        <v/>
      </c>
      <c r="E1213" s="68" t="str">
        <f t="shared" si="184"/>
        <v/>
      </c>
      <c r="F1213" s="68" t="str">
        <f t="shared" si="185"/>
        <v/>
      </c>
      <c r="G1213" s="69"/>
      <c r="H1213" s="68" t="str">
        <f t="shared" si="186"/>
        <v/>
      </c>
      <c r="I1213" s="68" t="str">
        <f t="shared" si="187"/>
        <v/>
      </c>
      <c r="J1213" s="70" t="str">
        <f t="shared" si="188"/>
        <v/>
      </c>
      <c r="K1213" s="68" t="str">
        <f t="shared" si="189"/>
        <v/>
      </c>
      <c r="L1213" s="68" t="str">
        <f>IF(A1213="","",SUM($K$31:K1213))</f>
        <v/>
      </c>
    </row>
    <row r="1214" spans="1:12">
      <c r="A1214" s="65" t="str">
        <f t="shared" si="180"/>
        <v/>
      </c>
      <c r="B1214" s="66" t="str">
        <f t="shared" si="181"/>
        <v/>
      </c>
      <c r="C1214" s="67" t="str">
        <f t="shared" si="182"/>
        <v/>
      </c>
      <c r="D1214" s="68" t="str">
        <f t="shared" si="183"/>
        <v/>
      </c>
      <c r="E1214" s="68" t="str">
        <f t="shared" si="184"/>
        <v/>
      </c>
      <c r="F1214" s="68" t="str">
        <f t="shared" si="185"/>
        <v/>
      </c>
      <c r="G1214" s="69"/>
      <c r="H1214" s="68" t="str">
        <f t="shared" si="186"/>
        <v/>
      </c>
      <c r="I1214" s="68" t="str">
        <f t="shared" si="187"/>
        <v/>
      </c>
      <c r="J1214" s="70" t="str">
        <f t="shared" si="188"/>
        <v/>
      </c>
      <c r="K1214" s="68" t="str">
        <f t="shared" si="189"/>
        <v/>
      </c>
      <c r="L1214" s="68" t="str">
        <f>IF(A1214="","",SUM($K$31:K1214))</f>
        <v/>
      </c>
    </row>
    <row r="1215" spans="1:12">
      <c r="A1215" s="65" t="str">
        <f t="shared" si="180"/>
        <v/>
      </c>
      <c r="B1215" s="66" t="str">
        <f t="shared" si="181"/>
        <v/>
      </c>
      <c r="C1215" s="67" t="str">
        <f t="shared" si="182"/>
        <v/>
      </c>
      <c r="D1215" s="68" t="str">
        <f t="shared" si="183"/>
        <v/>
      </c>
      <c r="E1215" s="68" t="str">
        <f t="shared" si="184"/>
        <v/>
      </c>
      <c r="F1215" s="68" t="str">
        <f t="shared" si="185"/>
        <v/>
      </c>
      <c r="G1215" s="69"/>
      <c r="H1215" s="68" t="str">
        <f t="shared" si="186"/>
        <v/>
      </c>
      <c r="I1215" s="68" t="str">
        <f t="shared" si="187"/>
        <v/>
      </c>
      <c r="J1215" s="70" t="str">
        <f t="shared" si="188"/>
        <v/>
      </c>
      <c r="K1215" s="68" t="str">
        <f t="shared" si="189"/>
        <v/>
      </c>
      <c r="L1215" s="68" t="str">
        <f>IF(A1215="","",SUM($K$31:K1215))</f>
        <v/>
      </c>
    </row>
    <row r="1216" spans="1:12">
      <c r="A1216" s="65" t="str">
        <f t="shared" si="180"/>
        <v/>
      </c>
      <c r="B1216" s="66" t="str">
        <f t="shared" si="181"/>
        <v/>
      </c>
      <c r="C1216" s="67" t="str">
        <f t="shared" si="182"/>
        <v/>
      </c>
      <c r="D1216" s="68" t="str">
        <f t="shared" si="183"/>
        <v/>
      </c>
      <c r="E1216" s="68" t="str">
        <f t="shared" si="184"/>
        <v/>
      </c>
      <c r="F1216" s="68" t="str">
        <f t="shared" si="185"/>
        <v/>
      </c>
      <c r="G1216" s="69"/>
      <c r="H1216" s="68" t="str">
        <f t="shared" si="186"/>
        <v/>
      </c>
      <c r="I1216" s="68" t="str">
        <f t="shared" si="187"/>
        <v/>
      </c>
      <c r="J1216" s="70" t="str">
        <f t="shared" si="188"/>
        <v/>
      </c>
      <c r="K1216" s="68" t="str">
        <f t="shared" si="189"/>
        <v/>
      </c>
      <c r="L1216" s="68" t="str">
        <f>IF(A1216="","",SUM($K$31:K1216))</f>
        <v/>
      </c>
    </row>
    <row r="1217" spans="1:12">
      <c r="A1217" s="65" t="str">
        <f t="shared" si="180"/>
        <v/>
      </c>
      <c r="B1217" s="66" t="str">
        <f t="shared" si="181"/>
        <v/>
      </c>
      <c r="C1217" s="67" t="str">
        <f t="shared" si="182"/>
        <v/>
      </c>
      <c r="D1217" s="68" t="str">
        <f t="shared" si="183"/>
        <v/>
      </c>
      <c r="E1217" s="68" t="str">
        <f t="shared" si="184"/>
        <v/>
      </c>
      <c r="F1217" s="68" t="str">
        <f t="shared" si="185"/>
        <v/>
      </c>
      <c r="G1217" s="69"/>
      <c r="H1217" s="68" t="str">
        <f t="shared" si="186"/>
        <v/>
      </c>
      <c r="I1217" s="68" t="str">
        <f t="shared" si="187"/>
        <v/>
      </c>
      <c r="J1217" s="70" t="str">
        <f t="shared" si="188"/>
        <v/>
      </c>
      <c r="K1217" s="68" t="str">
        <f t="shared" si="189"/>
        <v/>
      </c>
      <c r="L1217" s="68" t="str">
        <f>IF(A1217="","",SUM($K$31:K1217))</f>
        <v/>
      </c>
    </row>
    <row r="1218" spans="1:12">
      <c r="A1218" s="65" t="str">
        <f t="shared" si="180"/>
        <v/>
      </c>
      <c r="B1218" s="66" t="str">
        <f t="shared" si="181"/>
        <v/>
      </c>
      <c r="C1218" s="67" t="str">
        <f t="shared" si="182"/>
        <v/>
      </c>
      <c r="D1218" s="68" t="str">
        <f t="shared" si="183"/>
        <v/>
      </c>
      <c r="E1218" s="68" t="str">
        <f t="shared" si="184"/>
        <v/>
      </c>
      <c r="F1218" s="68" t="str">
        <f t="shared" si="185"/>
        <v/>
      </c>
      <c r="G1218" s="69"/>
      <c r="H1218" s="68" t="str">
        <f t="shared" si="186"/>
        <v/>
      </c>
      <c r="I1218" s="68" t="str">
        <f t="shared" si="187"/>
        <v/>
      </c>
      <c r="J1218" s="70" t="str">
        <f t="shared" si="188"/>
        <v/>
      </c>
      <c r="K1218" s="68" t="str">
        <f t="shared" si="189"/>
        <v/>
      </c>
      <c r="L1218" s="68" t="str">
        <f>IF(A1218="","",SUM($K$31:K1218))</f>
        <v/>
      </c>
    </row>
    <row r="1219" spans="1:12">
      <c r="A1219" s="65" t="str">
        <f t="shared" si="180"/>
        <v/>
      </c>
      <c r="B1219" s="66" t="str">
        <f t="shared" si="181"/>
        <v/>
      </c>
      <c r="C1219" s="67" t="str">
        <f t="shared" si="182"/>
        <v/>
      </c>
      <c r="D1219" s="68" t="str">
        <f t="shared" si="183"/>
        <v/>
      </c>
      <c r="E1219" s="68" t="str">
        <f t="shared" si="184"/>
        <v/>
      </c>
      <c r="F1219" s="68" t="str">
        <f t="shared" si="185"/>
        <v/>
      </c>
      <c r="G1219" s="69"/>
      <c r="H1219" s="68" t="str">
        <f t="shared" si="186"/>
        <v/>
      </c>
      <c r="I1219" s="68" t="str">
        <f t="shared" si="187"/>
        <v/>
      </c>
      <c r="J1219" s="70" t="str">
        <f t="shared" si="188"/>
        <v/>
      </c>
      <c r="K1219" s="68" t="str">
        <f t="shared" si="189"/>
        <v/>
      </c>
      <c r="L1219" s="68" t="str">
        <f>IF(A1219="","",SUM($K$31:K1219))</f>
        <v/>
      </c>
    </row>
    <row r="1220" spans="1:12">
      <c r="A1220" s="65" t="str">
        <f t="shared" si="180"/>
        <v/>
      </c>
      <c r="B1220" s="66" t="str">
        <f t="shared" si="181"/>
        <v/>
      </c>
      <c r="C1220" s="67" t="str">
        <f t="shared" si="182"/>
        <v/>
      </c>
      <c r="D1220" s="68" t="str">
        <f t="shared" si="183"/>
        <v/>
      </c>
      <c r="E1220" s="68" t="str">
        <f t="shared" si="184"/>
        <v/>
      </c>
      <c r="F1220" s="68" t="str">
        <f t="shared" si="185"/>
        <v/>
      </c>
      <c r="G1220" s="69"/>
      <c r="H1220" s="68" t="str">
        <f t="shared" si="186"/>
        <v/>
      </c>
      <c r="I1220" s="68" t="str">
        <f t="shared" si="187"/>
        <v/>
      </c>
      <c r="J1220" s="70" t="str">
        <f t="shared" si="188"/>
        <v/>
      </c>
      <c r="K1220" s="68" t="str">
        <f t="shared" si="189"/>
        <v/>
      </c>
      <c r="L1220" s="68" t="str">
        <f>IF(A1220="","",SUM($K$31:K1220))</f>
        <v/>
      </c>
    </row>
    <row r="1221" spans="1:12">
      <c r="A1221" s="65" t="str">
        <f t="shared" si="180"/>
        <v/>
      </c>
      <c r="B1221" s="66" t="str">
        <f t="shared" si="181"/>
        <v/>
      </c>
      <c r="C1221" s="67" t="str">
        <f t="shared" si="182"/>
        <v/>
      </c>
      <c r="D1221" s="68" t="str">
        <f t="shared" si="183"/>
        <v/>
      </c>
      <c r="E1221" s="68" t="str">
        <f t="shared" si="184"/>
        <v/>
      </c>
      <c r="F1221" s="68" t="str">
        <f t="shared" si="185"/>
        <v/>
      </c>
      <c r="G1221" s="69"/>
      <c r="H1221" s="68" t="str">
        <f t="shared" si="186"/>
        <v/>
      </c>
      <c r="I1221" s="68" t="str">
        <f t="shared" si="187"/>
        <v/>
      </c>
      <c r="J1221" s="70" t="str">
        <f t="shared" si="188"/>
        <v/>
      </c>
      <c r="K1221" s="68" t="str">
        <f t="shared" si="189"/>
        <v/>
      </c>
      <c r="L1221" s="68" t="str">
        <f>IF(A1221="","",SUM($K$31:K1221))</f>
        <v/>
      </c>
    </row>
    <row r="1222" spans="1:12">
      <c r="A1222" s="65" t="str">
        <f t="shared" si="180"/>
        <v/>
      </c>
      <c r="B1222" s="66" t="str">
        <f t="shared" si="181"/>
        <v/>
      </c>
      <c r="C1222" s="67" t="str">
        <f t="shared" si="182"/>
        <v/>
      </c>
      <c r="D1222" s="68" t="str">
        <f t="shared" si="183"/>
        <v/>
      </c>
      <c r="E1222" s="68" t="str">
        <f t="shared" si="184"/>
        <v/>
      </c>
      <c r="F1222" s="68" t="str">
        <f t="shared" si="185"/>
        <v/>
      </c>
      <c r="G1222" s="69"/>
      <c r="H1222" s="68" t="str">
        <f t="shared" si="186"/>
        <v/>
      </c>
      <c r="I1222" s="68" t="str">
        <f t="shared" si="187"/>
        <v/>
      </c>
      <c r="J1222" s="70" t="str">
        <f t="shared" si="188"/>
        <v/>
      </c>
      <c r="K1222" s="68" t="str">
        <f t="shared" si="189"/>
        <v/>
      </c>
      <c r="L1222" s="68" t="str">
        <f>IF(A1222="","",SUM($K$31:K1222))</f>
        <v/>
      </c>
    </row>
    <row r="1223" spans="1:12">
      <c r="A1223" s="65" t="str">
        <f t="shared" si="180"/>
        <v/>
      </c>
      <c r="B1223" s="66" t="str">
        <f t="shared" si="181"/>
        <v/>
      </c>
      <c r="C1223" s="67" t="str">
        <f t="shared" si="182"/>
        <v/>
      </c>
      <c r="D1223" s="68" t="str">
        <f t="shared" si="183"/>
        <v/>
      </c>
      <c r="E1223" s="68" t="str">
        <f t="shared" si="184"/>
        <v/>
      </c>
      <c r="F1223" s="68" t="str">
        <f t="shared" si="185"/>
        <v/>
      </c>
      <c r="G1223" s="69"/>
      <c r="H1223" s="68" t="str">
        <f t="shared" si="186"/>
        <v/>
      </c>
      <c r="I1223" s="68" t="str">
        <f t="shared" si="187"/>
        <v/>
      </c>
      <c r="J1223" s="70" t="str">
        <f t="shared" si="188"/>
        <v/>
      </c>
      <c r="K1223" s="68" t="str">
        <f t="shared" si="189"/>
        <v/>
      </c>
      <c r="L1223" s="68" t="str">
        <f>IF(A1223="","",SUM($K$31:K1223))</f>
        <v/>
      </c>
    </row>
    <row r="1224" spans="1:12">
      <c r="A1224" s="65" t="str">
        <f t="shared" si="180"/>
        <v/>
      </c>
      <c r="B1224" s="66" t="str">
        <f t="shared" si="181"/>
        <v/>
      </c>
      <c r="C1224" s="67" t="str">
        <f t="shared" si="182"/>
        <v/>
      </c>
      <c r="D1224" s="68" t="str">
        <f t="shared" si="183"/>
        <v/>
      </c>
      <c r="E1224" s="68" t="str">
        <f t="shared" si="184"/>
        <v/>
      </c>
      <c r="F1224" s="68" t="str">
        <f t="shared" si="185"/>
        <v/>
      </c>
      <c r="G1224" s="69"/>
      <c r="H1224" s="68" t="str">
        <f t="shared" si="186"/>
        <v/>
      </c>
      <c r="I1224" s="68" t="str">
        <f t="shared" si="187"/>
        <v/>
      </c>
      <c r="J1224" s="70" t="str">
        <f t="shared" si="188"/>
        <v/>
      </c>
      <c r="K1224" s="68" t="str">
        <f t="shared" si="189"/>
        <v/>
      </c>
      <c r="L1224" s="68" t="str">
        <f>IF(A1224="","",SUM($K$31:K1224))</f>
        <v/>
      </c>
    </row>
    <row r="1225" spans="1:12">
      <c r="A1225" s="65" t="str">
        <f t="shared" si="180"/>
        <v/>
      </c>
      <c r="B1225" s="66" t="str">
        <f t="shared" si="181"/>
        <v/>
      </c>
      <c r="C1225" s="67" t="str">
        <f t="shared" si="182"/>
        <v/>
      </c>
      <c r="D1225" s="68" t="str">
        <f t="shared" si="183"/>
        <v/>
      </c>
      <c r="E1225" s="68" t="str">
        <f t="shared" si="184"/>
        <v/>
      </c>
      <c r="F1225" s="68" t="str">
        <f t="shared" si="185"/>
        <v/>
      </c>
      <c r="G1225" s="69"/>
      <c r="H1225" s="68" t="str">
        <f t="shared" si="186"/>
        <v/>
      </c>
      <c r="I1225" s="68" t="str">
        <f t="shared" si="187"/>
        <v/>
      </c>
      <c r="J1225" s="70" t="str">
        <f t="shared" si="188"/>
        <v/>
      </c>
      <c r="K1225" s="68" t="str">
        <f t="shared" si="189"/>
        <v/>
      </c>
      <c r="L1225" s="68" t="str">
        <f>IF(A1225="","",SUM($K$31:K1225))</f>
        <v/>
      </c>
    </row>
    <row r="1226" spans="1:12">
      <c r="A1226" s="65" t="str">
        <f t="shared" si="180"/>
        <v/>
      </c>
      <c r="B1226" s="66" t="str">
        <f t="shared" si="181"/>
        <v/>
      </c>
      <c r="C1226" s="67" t="str">
        <f t="shared" si="182"/>
        <v/>
      </c>
      <c r="D1226" s="68" t="str">
        <f t="shared" si="183"/>
        <v/>
      </c>
      <c r="E1226" s="68" t="str">
        <f t="shared" si="184"/>
        <v/>
      </c>
      <c r="F1226" s="68" t="str">
        <f t="shared" si="185"/>
        <v/>
      </c>
      <c r="G1226" s="69"/>
      <c r="H1226" s="68" t="str">
        <f t="shared" si="186"/>
        <v/>
      </c>
      <c r="I1226" s="68" t="str">
        <f t="shared" si="187"/>
        <v/>
      </c>
      <c r="J1226" s="70" t="str">
        <f t="shared" si="188"/>
        <v/>
      </c>
      <c r="K1226" s="68" t="str">
        <f t="shared" si="189"/>
        <v/>
      </c>
      <c r="L1226" s="68" t="str">
        <f>IF(A1226="","",SUM($K$31:K1226))</f>
        <v/>
      </c>
    </row>
    <row r="1227" spans="1:12">
      <c r="A1227" s="65" t="str">
        <f t="shared" si="180"/>
        <v/>
      </c>
      <c r="B1227" s="66" t="str">
        <f t="shared" si="181"/>
        <v/>
      </c>
      <c r="C1227" s="67" t="str">
        <f t="shared" si="182"/>
        <v/>
      </c>
      <c r="D1227" s="68" t="str">
        <f t="shared" si="183"/>
        <v/>
      </c>
      <c r="E1227" s="68" t="str">
        <f t="shared" si="184"/>
        <v/>
      </c>
      <c r="F1227" s="68" t="str">
        <f t="shared" si="185"/>
        <v/>
      </c>
      <c r="G1227" s="69"/>
      <c r="H1227" s="68" t="str">
        <f t="shared" si="186"/>
        <v/>
      </c>
      <c r="I1227" s="68" t="str">
        <f t="shared" si="187"/>
        <v/>
      </c>
      <c r="J1227" s="70" t="str">
        <f t="shared" si="188"/>
        <v/>
      </c>
      <c r="K1227" s="68" t="str">
        <f t="shared" si="189"/>
        <v/>
      </c>
      <c r="L1227" s="68" t="str">
        <f>IF(A1227="","",SUM($K$31:K1227))</f>
        <v/>
      </c>
    </row>
    <row r="1228" spans="1:12">
      <c r="A1228" s="65" t="str">
        <f t="shared" si="180"/>
        <v/>
      </c>
      <c r="B1228" s="66" t="str">
        <f t="shared" si="181"/>
        <v/>
      </c>
      <c r="C1228" s="67" t="str">
        <f t="shared" si="182"/>
        <v/>
      </c>
      <c r="D1228" s="68" t="str">
        <f t="shared" si="183"/>
        <v/>
      </c>
      <c r="E1228" s="68" t="str">
        <f t="shared" si="184"/>
        <v/>
      </c>
      <c r="F1228" s="68" t="str">
        <f t="shared" si="185"/>
        <v/>
      </c>
      <c r="G1228" s="69"/>
      <c r="H1228" s="68" t="str">
        <f t="shared" si="186"/>
        <v/>
      </c>
      <c r="I1228" s="68" t="str">
        <f t="shared" si="187"/>
        <v/>
      </c>
      <c r="J1228" s="70" t="str">
        <f t="shared" si="188"/>
        <v/>
      </c>
      <c r="K1228" s="68" t="str">
        <f t="shared" si="189"/>
        <v/>
      </c>
      <c r="L1228" s="68" t="str">
        <f>IF(A1228="","",SUM($K$31:K1228))</f>
        <v/>
      </c>
    </row>
    <row r="1229" spans="1:12">
      <c r="A1229" s="65" t="str">
        <f t="shared" si="180"/>
        <v/>
      </c>
      <c r="B1229" s="66" t="str">
        <f t="shared" si="181"/>
        <v/>
      </c>
      <c r="C1229" s="67" t="str">
        <f t="shared" si="182"/>
        <v/>
      </c>
      <c r="D1229" s="68" t="str">
        <f t="shared" si="183"/>
        <v/>
      </c>
      <c r="E1229" s="68" t="str">
        <f t="shared" si="184"/>
        <v/>
      </c>
      <c r="F1229" s="68" t="str">
        <f t="shared" si="185"/>
        <v/>
      </c>
      <c r="G1229" s="69"/>
      <c r="H1229" s="68" t="str">
        <f t="shared" si="186"/>
        <v/>
      </c>
      <c r="I1229" s="68" t="str">
        <f t="shared" si="187"/>
        <v/>
      </c>
      <c r="J1229" s="70" t="str">
        <f t="shared" si="188"/>
        <v/>
      </c>
      <c r="K1229" s="68" t="str">
        <f t="shared" si="189"/>
        <v/>
      </c>
      <c r="L1229" s="68" t="str">
        <f>IF(A1229="","",SUM($K$31:K1229))</f>
        <v/>
      </c>
    </row>
    <row r="1230" spans="1:12">
      <c r="A1230" s="65" t="str">
        <f t="shared" si="180"/>
        <v/>
      </c>
      <c r="B1230" s="66" t="str">
        <f t="shared" si="181"/>
        <v/>
      </c>
      <c r="C1230" s="67" t="str">
        <f t="shared" si="182"/>
        <v/>
      </c>
      <c r="D1230" s="68" t="str">
        <f t="shared" si="183"/>
        <v/>
      </c>
      <c r="E1230" s="68" t="str">
        <f t="shared" si="184"/>
        <v/>
      </c>
      <c r="F1230" s="68" t="str">
        <f t="shared" si="185"/>
        <v/>
      </c>
      <c r="G1230" s="69"/>
      <c r="H1230" s="68" t="str">
        <f t="shared" si="186"/>
        <v/>
      </c>
      <c r="I1230" s="68" t="str">
        <f t="shared" si="187"/>
        <v/>
      </c>
      <c r="J1230" s="70" t="str">
        <f t="shared" si="188"/>
        <v/>
      </c>
      <c r="K1230" s="68" t="str">
        <f t="shared" si="189"/>
        <v/>
      </c>
      <c r="L1230" s="68" t="str">
        <f>IF(A1230="","",SUM($K$31:K1230))</f>
        <v/>
      </c>
    </row>
    <row r="1231" spans="1:12">
      <c r="A1231" s="65" t="str">
        <f t="shared" si="180"/>
        <v/>
      </c>
      <c r="B1231" s="66" t="str">
        <f t="shared" si="181"/>
        <v/>
      </c>
      <c r="C1231" s="67" t="str">
        <f t="shared" si="182"/>
        <v/>
      </c>
      <c r="D1231" s="68" t="str">
        <f t="shared" si="183"/>
        <v/>
      </c>
      <c r="E1231" s="68" t="str">
        <f t="shared" si="184"/>
        <v/>
      </c>
      <c r="F1231" s="68" t="str">
        <f t="shared" si="185"/>
        <v/>
      </c>
      <c r="G1231" s="69"/>
      <c r="H1231" s="68" t="str">
        <f t="shared" si="186"/>
        <v/>
      </c>
      <c r="I1231" s="68" t="str">
        <f t="shared" si="187"/>
        <v/>
      </c>
      <c r="J1231" s="70" t="str">
        <f t="shared" si="188"/>
        <v/>
      </c>
      <c r="K1231" s="68" t="str">
        <f t="shared" si="189"/>
        <v/>
      </c>
      <c r="L1231" s="68" t="str">
        <f>IF(A1231="","",SUM($K$31:K1231))</f>
        <v/>
      </c>
    </row>
    <row r="1232" spans="1:12">
      <c r="A1232" s="65" t="str">
        <f t="shared" si="180"/>
        <v/>
      </c>
      <c r="B1232" s="66" t="str">
        <f t="shared" si="181"/>
        <v/>
      </c>
      <c r="C1232" s="67" t="str">
        <f t="shared" si="182"/>
        <v/>
      </c>
      <c r="D1232" s="68" t="str">
        <f t="shared" si="183"/>
        <v/>
      </c>
      <c r="E1232" s="68" t="str">
        <f t="shared" si="184"/>
        <v/>
      </c>
      <c r="F1232" s="68" t="str">
        <f t="shared" si="185"/>
        <v/>
      </c>
      <c r="G1232" s="69"/>
      <c r="H1232" s="68" t="str">
        <f t="shared" si="186"/>
        <v/>
      </c>
      <c r="I1232" s="68" t="str">
        <f t="shared" si="187"/>
        <v/>
      </c>
      <c r="J1232" s="70" t="str">
        <f t="shared" si="188"/>
        <v/>
      </c>
      <c r="K1232" s="68" t="str">
        <f t="shared" si="189"/>
        <v/>
      </c>
      <c r="L1232" s="68" t="str">
        <f>IF(A1232="","",SUM($K$31:K1232))</f>
        <v/>
      </c>
    </row>
    <row r="1233" spans="1:12">
      <c r="A1233" s="65" t="str">
        <f t="shared" si="180"/>
        <v/>
      </c>
      <c r="B1233" s="66" t="str">
        <f t="shared" si="181"/>
        <v/>
      </c>
      <c r="C1233" s="67" t="str">
        <f t="shared" si="182"/>
        <v/>
      </c>
      <c r="D1233" s="68" t="str">
        <f t="shared" si="183"/>
        <v/>
      </c>
      <c r="E1233" s="68" t="str">
        <f t="shared" si="184"/>
        <v/>
      </c>
      <c r="F1233" s="68" t="str">
        <f t="shared" si="185"/>
        <v/>
      </c>
      <c r="G1233" s="69"/>
      <c r="H1233" s="68" t="str">
        <f t="shared" si="186"/>
        <v/>
      </c>
      <c r="I1233" s="68" t="str">
        <f t="shared" si="187"/>
        <v/>
      </c>
      <c r="J1233" s="70" t="str">
        <f t="shared" si="188"/>
        <v/>
      </c>
      <c r="K1233" s="68" t="str">
        <f t="shared" si="189"/>
        <v/>
      </c>
      <c r="L1233" s="68" t="str">
        <f>IF(A1233="","",SUM($K$31:K1233))</f>
        <v/>
      </c>
    </row>
    <row r="1234" spans="1:12">
      <c r="A1234" s="65" t="str">
        <f t="shared" si="180"/>
        <v/>
      </c>
      <c r="B1234" s="66" t="str">
        <f t="shared" si="181"/>
        <v/>
      </c>
      <c r="C1234" s="67" t="str">
        <f t="shared" si="182"/>
        <v/>
      </c>
      <c r="D1234" s="68" t="str">
        <f t="shared" si="183"/>
        <v/>
      </c>
      <c r="E1234" s="68" t="str">
        <f t="shared" si="184"/>
        <v/>
      </c>
      <c r="F1234" s="68" t="str">
        <f t="shared" si="185"/>
        <v/>
      </c>
      <c r="G1234" s="69"/>
      <c r="H1234" s="68" t="str">
        <f t="shared" si="186"/>
        <v/>
      </c>
      <c r="I1234" s="68" t="str">
        <f t="shared" si="187"/>
        <v/>
      </c>
      <c r="J1234" s="70" t="str">
        <f t="shared" si="188"/>
        <v/>
      </c>
      <c r="K1234" s="68" t="str">
        <f t="shared" si="189"/>
        <v/>
      </c>
      <c r="L1234" s="68" t="str">
        <f>IF(A1234="","",SUM($K$31:K1234))</f>
        <v/>
      </c>
    </row>
    <row r="1235" spans="1:12">
      <c r="A1235" s="65" t="str">
        <f t="shared" si="180"/>
        <v/>
      </c>
      <c r="B1235" s="66" t="str">
        <f t="shared" si="181"/>
        <v/>
      </c>
      <c r="C1235" s="67" t="str">
        <f t="shared" si="182"/>
        <v/>
      </c>
      <c r="D1235" s="68" t="str">
        <f t="shared" si="183"/>
        <v/>
      </c>
      <c r="E1235" s="68" t="str">
        <f t="shared" si="184"/>
        <v/>
      </c>
      <c r="F1235" s="68" t="str">
        <f t="shared" si="185"/>
        <v/>
      </c>
      <c r="G1235" s="69"/>
      <c r="H1235" s="68" t="str">
        <f t="shared" si="186"/>
        <v/>
      </c>
      <c r="I1235" s="68" t="str">
        <f t="shared" si="187"/>
        <v/>
      </c>
      <c r="J1235" s="70" t="str">
        <f t="shared" si="188"/>
        <v/>
      </c>
      <c r="K1235" s="68" t="str">
        <f t="shared" si="189"/>
        <v/>
      </c>
      <c r="L1235" s="68" t="str">
        <f>IF(A1235="","",SUM($K$31:K1235))</f>
        <v/>
      </c>
    </row>
    <row r="1236" spans="1:12">
      <c r="A1236" s="65" t="str">
        <f t="shared" si="180"/>
        <v/>
      </c>
      <c r="B1236" s="66" t="str">
        <f t="shared" si="181"/>
        <v/>
      </c>
      <c r="C1236" s="67" t="str">
        <f t="shared" si="182"/>
        <v/>
      </c>
      <c r="D1236" s="68" t="str">
        <f t="shared" si="183"/>
        <v/>
      </c>
      <c r="E1236" s="68" t="str">
        <f t="shared" si="184"/>
        <v/>
      </c>
      <c r="F1236" s="68" t="str">
        <f t="shared" si="185"/>
        <v/>
      </c>
      <c r="G1236" s="69"/>
      <c r="H1236" s="68" t="str">
        <f t="shared" si="186"/>
        <v/>
      </c>
      <c r="I1236" s="68" t="str">
        <f t="shared" si="187"/>
        <v/>
      </c>
      <c r="J1236" s="70" t="str">
        <f t="shared" si="188"/>
        <v/>
      </c>
      <c r="K1236" s="68" t="str">
        <f t="shared" si="189"/>
        <v/>
      </c>
      <c r="L1236" s="68" t="str">
        <f>IF(A1236="","",SUM($K$31:K1236))</f>
        <v/>
      </c>
    </row>
    <row r="1237" spans="1:12">
      <c r="A1237" s="65" t="str">
        <f t="shared" si="180"/>
        <v/>
      </c>
      <c r="B1237" s="66" t="str">
        <f t="shared" si="181"/>
        <v/>
      </c>
      <c r="C1237" s="67" t="str">
        <f t="shared" si="182"/>
        <v/>
      </c>
      <c r="D1237" s="68" t="str">
        <f t="shared" si="183"/>
        <v/>
      </c>
      <c r="E1237" s="68" t="str">
        <f t="shared" si="184"/>
        <v/>
      </c>
      <c r="F1237" s="68" t="str">
        <f t="shared" si="185"/>
        <v/>
      </c>
      <c r="G1237" s="69"/>
      <c r="H1237" s="68" t="str">
        <f t="shared" si="186"/>
        <v/>
      </c>
      <c r="I1237" s="68" t="str">
        <f t="shared" si="187"/>
        <v/>
      </c>
      <c r="J1237" s="70" t="str">
        <f t="shared" si="188"/>
        <v/>
      </c>
      <c r="K1237" s="68" t="str">
        <f t="shared" si="189"/>
        <v/>
      </c>
      <c r="L1237" s="68" t="str">
        <f>IF(A1237="","",SUM($K$31:K1237))</f>
        <v/>
      </c>
    </row>
    <row r="1238" spans="1:12">
      <c r="A1238" s="65" t="str">
        <f t="shared" si="180"/>
        <v/>
      </c>
      <c r="B1238" s="66" t="str">
        <f t="shared" si="181"/>
        <v/>
      </c>
      <c r="C1238" s="67" t="str">
        <f t="shared" si="182"/>
        <v/>
      </c>
      <c r="D1238" s="68" t="str">
        <f t="shared" si="183"/>
        <v/>
      </c>
      <c r="E1238" s="68" t="str">
        <f t="shared" si="184"/>
        <v/>
      </c>
      <c r="F1238" s="68" t="str">
        <f t="shared" si="185"/>
        <v/>
      </c>
      <c r="G1238" s="69"/>
      <c r="H1238" s="68" t="str">
        <f t="shared" si="186"/>
        <v/>
      </c>
      <c r="I1238" s="68" t="str">
        <f t="shared" si="187"/>
        <v/>
      </c>
      <c r="J1238" s="70" t="str">
        <f t="shared" si="188"/>
        <v/>
      </c>
      <c r="K1238" s="68" t="str">
        <f t="shared" si="189"/>
        <v/>
      </c>
      <c r="L1238" s="68" t="str">
        <f>IF(A1238="","",SUM($K$31:K1238))</f>
        <v/>
      </c>
    </row>
    <row r="1239" spans="1:12">
      <c r="A1239" s="65" t="str">
        <f t="shared" si="180"/>
        <v/>
      </c>
      <c r="B1239" s="66" t="str">
        <f t="shared" si="181"/>
        <v/>
      </c>
      <c r="C1239" s="67" t="str">
        <f t="shared" si="182"/>
        <v/>
      </c>
      <c r="D1239" s="68" t="str">
        <f t="shared" si="183"/>
        <v/>
      </c>
      <c r="E1239" s="68" t="str">
        <f t="shared" si="184"/>
        <v/>
      </c>
      <c r="F1239" s="68" t="str">
        <f t="shared" si="185"/>
        <v/>
      </c>
      <c r="G1239" s="69"/>
      <c r="H1239" s="68" t="str">
        <f t="shared" si="186"/>
        <v/>
      </c>
      <c r="I1239" s="68" t="str">
        <f t="shared" si="187"/>
        <v/>
      </c>
      <c r="J1239" s="70" t="str">
        <f t="shared" si="188"/>
        <v/>
      </c>
      <c r="K1239" s="68" t="str">
        <f t="shared" si="189"/>
        <v/>
      </c>
      <c r="L1239" s="68" t="str">
        <f>IF(A1239="","",SUM($K$31:K1239))</f>
        <v/>
      </c>
    </row>
    <row r="1240" spans="1:12">
      <c r="A1240" s="65" t="str">
        <f t="shared" si="180"/>
        <v/>
      </c>
      <c r="B1240" s="66" t="str">
        <f t="shared" si="181"/>
        <v/>
      </c>
      <c r="C1240" s="67" t="str">
        <f t="shared" si="182"/>
        <v/>
      </c>
      <c r="D1240" s="68" t="str">
        <f t="shared" si="183"/>
        <v/>
      </c>
      <c r="E1240" s="68" t="str">
        <f t="shared" si="184"/>
        <v/>
      </c>
      <c r="F1240" s="68" t="str">
        <f t="shared" si="185"/>
        <v/>
      </c>
      <c r="G1240" s="69"/>
      <c r="H1240" s="68" t="str">
        <f t="shared" si="186"/>
        <v/>
      </c>
      <c r="I1240" s="68" t="str">
        <f t="shared" si="187"/>
        <v/>
      </c>
      <c r="J1240" s="70" t="str">
        <f t="shared" si="188"/>
        <v/>
      </c>
      <c r="K1240" s="68" t="str">
        <f t="shared" si="189"/>
        <v/>
      </c>
      <c r="L1240" s="68" t="str">
        <f>IF(A1240="","",SUM($K$31:K1240))</f>
        <v/>
      </c>
    </row>
    <row r="1241" spans="1:12">
      <c r="A1241" s="65" t="str">
        <f t="shared" si="180"/>
        <v/>
      </c>
      <c r="B1241" s="66" t="str">
        <f t="shared" si="181"/>
        <v/>
      </c>
      <c r="C1241" s="67" t="str">
        <f t="shared" si="182"/>
        <v/>
      </c>
      <c r="D1241" s="68" t="str">
        <f t="shared" si="183"/>
        <v/>
      </c>
      <c r="E1241" s="68" t="str">
        <f t="shared" si="184"/>
        <v/>
      </c>
      <c r="F1241" s="68" t="str">
        <f t="shared" si="185"/>
        <v/>
      </c>
      <c r="G1241" s="69"/>
      <c r="H1241" s="68" t="str">
        <f t="shared" si="186"/>
        <v/>
      </c>
      <c r="I1241" s="68" t="str">
        <f t="shared" si="187"/>
        <v/>
      </c>
      <c r="J1241" s="70" t="str">
        <f t="shared" si="188"/>
        <v/>
      </c>
      <c r="K1241" s="68" t="str">
        <f t="shared" si="189"/>
        <v/>
      </c>
      <c r="L1241" s="68" t="str">
        <f>IF(A1241="","",SUM($K$31:K1241))</f>
        <v/>
      </c>
    </row>
    <row r="1242" spans="1:12">
      <c r="A1242" s="65" t="str">
        <f t="shared" si="180"/>
        <v/>
      </c>
      <c r="B1242" s="66" t="str">
        <f t="shared" si="181"/>
        <v/>
      </c>
      <c r="C1242" s="67" t="str">
        <f t="shared" si="182"/>
        <v/>
      </c>
      <c r="D1242" s="68" t="str">
        <f t="shared" si="183"/>
        <v/>
      </c>
      <c r="E1242" s="68" t="str">
        <f t="shared" si="184"/>
        <v/>
      </c>
      <c r="F1242" s="68" t="str">
        <f t="shared" si="185"/>
        <v/>
      </c>
      <c r="G1242" s="69"/>
      <c r="H1242" s="68" t="str">
        <f t="shared" si="186"/>
        <v/>
      </c>
      <c r="I1242" s="68" t="str">
        <f t="shared" si="187"/>
        <v/>
      </c>
      <c r="J1242" s="70" t="str">
        <f t="shared" si="188"/>
        <v/>
      </c>
      <c r="K1242" s="68" t="str">
        <f t="shared" si="189"/>
        <v/>
      </c>
      <c r="L1242" s="68" t="str">
        <f>IF(A1242="","",SUM($K$31:K1242))</f>
        <v/>
      </c>
    </row>
    <row r="1243" spans="1:12">
      <c r="A1243" s="65" t="str">
        <f t="shared" si="180"/>
        <v/>
      </c>
      <c r="B1243" s="66" t="str">
        <f t="shared" si="181"/>
        <v/>
      </c>
      <c r="C1243" s="67" t="str">
        <f t="shared" si="182"/>
        <v/>
      </c>
      <c r="D1243" s="68" t="str">
        <f t="shared" si="183"/>
        <v/>
      </c>
      <c r="E1243" s="68" t="str">
        <f t="shared" si="184"/>
        <v/>
      </c>
      <c r="F1243" s="68" t="str">
        <f t="shared" si="185"/>
        <v/>
      </c>
      <c r="G1243" s="69"/>
      <c r="H1243" s="68" t="str">
        <f t="shared" si="186"/>
        <v/>
      </c>
      <c r="I1243" s="68" t="str">
        <f t="shared" si="187"/>
        <v/>
      </c>
      <c r="J1243" s="70" t="str">
        <f t="shared" si="188"/>
        <v/>
      </c>
      <c r="K1243" s="68" t="str">
        <f t="shared" si="189"/>
        <v/>
      </c>
      <c r="L1243" s="68" t="str">
        <f>IF(A1243="","",SUM($K$31:K1243))</f>
        <v/>
      </c>
    </row>
    <row r="1244" spans="1:12">
      <c r="A1244" s="65" t="str">
        <f t="shared" si="180"/>
        <v/>
      </c>
      <c r="B1244" s="66" t="str">
        <f t="shared" si="181"/>
        <v/>
      </c>
      <c r="C1244" s="67" t="str">
        <f t="shared" si="182"/>
        <v/>
      </c>
      <c r="D1244" s="68" t="str">
        <f t="shared" si="183"/>
        <v/>
      </c>
      <c r="E1244" s="68" t="str">
        <f t="shared" si="184"/>
        <v/>
      </c>
      <c r="F1244" s="68" t="str">
        <f t="shared" si="185"/>
        <v/>
      </c>
      <c r="G1244" s="69"/>
      <c r="H1244" s="68" t="str">
        <f t="shared" si="186"/>
        <v/>
      </c>
      <c r="I1244" s="68" t="str">
        <f t="shared" si="187"/>
        <v/>
      </c>
      <c r="J1244" s="70" t="str">
        <f t="shared" si="188"/>
        <v/>
      </c>
      <c r="K1244" s="68" t="str">
        <f t="shared" si="189"/>
        <v/>
      </c>
      <c r="L1244" s="68" t="str">
        <f>IF(A1244="","",SUM($K$31:K1244))</f>
        <v/>
      </c>
    </row>
    <row r="1245" spans="1:12">
      <c r="A1245" s="65" t="str">
        <f t="shared" si="180"/>
        <v/>
      </c>
      <c r="B1245" s="66" t="str">
        <f t="shared" si="181"/>
        <v/>
      </c>
      <c r="C1245" s="67" t="str">
        <f t="shared" si="182"/>
        <v/>
      </c>
      <c r="D1245" s="68" t="str">
        <f t="shared" si="183"/>
        <v/>
      </c>
      <c r="E1245" s="68" t="str">
        <f t="shared" si="184"/>
        <v/>
      </c>
      <c r="F1245" s="68" t="str">
        <f t="shared" si="185"/>
        <v/>
      </c>
      <c r="G1245" s="69"/>
      <c r="H1245" s="68" t="str">
        <f t="shared" si="186"/>
        <v/>
      </c>
      <c r="I1245" s="68" t="str">
        <f t="shared" si="187"/>
        <v/>
      </c>
      <c r="J1245" s="70" t="str">
        <f t="shared" si="188"/>
        <v/>
      </c>
      <c r="K1245" s="68" t="str">
        <f t="shared" si="189"/>
        <v/>
      </c>
      <c r="L1245" s="68" t="str">
        <f>IF(A1245="","",SUM($K$31:K1245))</f>
        <v/>
      </c>
    </row>
    <row r="1246" spans="1:12">
      <c r="A1246" s="65" t="str">
        <f t="shared" si="180"/>
        <v/>
      </c>
      <c r="B1246" s="66" t="str">
        <f t="shared" si="181"/>
        <v/>
      </c>
      <c r="C1246" s="67" t="str">
        <f t="shared" si="182"/>
        <v/>
      </c>
      <c r="D1246" s="68" t="str">
        <f t="shared" si="183"/>
        <v/>
      </c>
      <c r="E1246" s="68" t="str">
        <f t="shared" si="184"/>
        <v/>
      </c>
      <c r="F1246" s="68" t="str">
        <f t="shared" si="185"/>
        <v/>
      </c>
      <c r="G1246" s="69"/>
      <c r="H1246" s="68" t="str">
        <f t="shared" si="186"/>
        <v/>
      </c>
      <c r="I1246" s="68" t="str">
        <f t="shared" si="187"/>
        <v/>
      </c>
      <c r="J1246" s="70" t="str">
        <f t="shared" si="188"/>
        <v/>
      </c>
      <c r="K1246" s="68" t="str">
        <f t="shared" si="189"/>
        <v/>
      </c>
      <c r="L1246" s="68" t="str">
        <f>IF(A1246="","",SUM($K$31:K1246))</f>
        <v/>
      </c>
    </row>
    <row r="1247" spans="1:12">
      <c r="A1247" s="65" t="str">
        <f t="shared" ref="A1247:A1310" si="190">IF(I1246="","",IF(OR(A1246&gt;=nper,ROUND(I1246,2)&lt;=0),"",A1246+1))</f>
        <v/>
      </c>
      <c r="B1247" s="66" t="str">
        <f t="shared" ref="B1247:B1310" si="191">IF(A1247="","",IF(OR(periods_per_year=26,periods_per_year=52),IF(periods_per_year=26,IF(A1247=1,fpdate,B1246+14),IF(periods_per_year=52,IF(A1247=1,fpdate,B1246+7),"n/a")),IF(periods_per_year=24,DATE(YEAR(fpdate),MONTH(fpdate)+(A1247-1)/2+IF(AND(DAY(fpdate)&gt;=15,MOD(A1247,2)=0),1,0),IF(MOD(A1247,2)=0,IF(DAY(fpdate)&gt;=15,DAY(fpdate)-14,DAY(fpdate)+14),DAY(fpdate))),IF(DAY(DATE(YEAR(fpdate),MONTH(fpdate)+A1247-1,DAY(fpdate)))&lt;&gt;DAY(fpdate),DATE(YEAR(fpdate),MONTH(fpdate)+A1247,0),DATE(YEAR(fpdate),MONTH(fpdate)+A1247-1,DAY(fpdate))))))</f>
        <v/>
      </c>
      <c r="C1247" s="67" t="str">
        <f t="shared" ref="C1247:C1310" si="192">IF(A1247="","",IF(variable,IF(A1247&lt;$L$6*periods_per_year,start_rate,IF($L$10&gt;=0,MIN($L$7,start_rate+$L$10*ROUNDUP((A1247-$L$6*periods_per_year)/$L$9,0)),MAX($L$8,start_rate+$L$10*ROUNDUP((A1247-$L$6*periods_per_year)/$L$9,0)))),start_rate))</f>
        <v/>
      </c>
      <c r="D1247" s="68" t="str">
        <f t="shared" ref="D1247:D1310" si="193">IF(A1247="","",ROUND((((1+C1247/CP)^(CP/periods_per_year))-1)*I1246,2))</f>
        <v/>
      </c>
      <c r="E1247" s="68" t="str">
        <f t="shared" ref="E1247:E1310" si="194">IF(A1247="","",IF(A1247=nper,I1246+D1247,MIN(I1246+D1247,IF(C1247=C1246,E1246,IF($D$10="Acc Bi-Weekly",ROUND((-PMT(((1+C1247/CP)^(CP/12))-1,(nper-A1247+1)*12/26,I1246))/2,2),IF($D$10="Acc Weekly",ROUND((-PMT(((1+C1247/CP)^(CP/12))-1,(nper-A1247+1)*12/52,I1246))/4,2),ROUND(-PMT(((1+C1247/CP)^(CP/periods_per_year))-1,nper-A1247+1,I1246),2)))))))</f>
        <v/>
      </c>
      <c r="F1247" s="68" t="str">
        <f t="shared" ref="F1247:F1310" si="195">IF(A1247="","",IF(I1246&lt;=E1247,0,IF(IF(MOD(A1247,int)=0,$D$14,0)+E1247&gt;=I1246+D1247,I1246+D1247-E1247,IF(MOD(A1247,int)=0,$D$14,0)+IF(IF(MOD(A1247,int)=0,$D$14,0)+IF(MOD(A1247-$D$17,periods_per_year)=0,$D$16,0)+E1247&lt;I1246+D1247,IF(MOD(A1247-$D$17,periods_per_year)=0,$D$16,0),I1246+D1247-IF(MOD(A1247,int)=0,$D$14,0)-E1247))))</f>
        <v/>
      </c>
      <c r="G1247" s="69"/>
      <c r="H1247" s="68" t="str">
        <f t="shared" ref="H1247:H1310" si="196">IF(A1247="","",E1247-D1247+G1247+IF(F1247="",0,F1247))</f>
        <v/>
      </c>
      <c r="I1247" s="68" t="str">
        <f t="shared" ref="I1247:I1310" si="197">IF(A1247="","",I1246-H1247)</f>
        <v/>
      </c>
      <c r="J1247" s="70" t="str">
        <f t="shared" ref="J1247:J1310" si="198">IF(A1247="","",IF(MOD(A1247,periods_per_year)=0,A1247/periods_per_year,""))</f>
        <v/>
      </c>
      <c r="K1247" s="68" t="str">
        <f t="shared" ref="K1247:K1310" si="199">IF(A1247="","",$L$22*D1247)</f>
        <v/>
      </c>
      <c r="L1247" s="68" t="str">
        <f>IF(A1247="","",SUM($K$31:K1247))</f>
        <v/>
      </c>
    </row>
    <row r="1248" spans="1:12">
      <c r="A1248" s="65" t="str">
        <f t="shared" si="190"/>
        <v/>
      </c>
      <c r="B1248" s="66" t="str">
        <f t="shared" si="191"/>
        <v/>
      </c>
      <c r="C1248" s="67" t="str">
        <f t="shared" si="192"/>
        <v/>
      </c>
      <c r="D1248" s="68" t="str">
        <f t="shared" si="193"/>
        <v/>
      </c>
      <c r="E1248" s="68" t="str">
        <f t="shared" si="194"/>
        <v/>
      </c>
      <c r="F1248" s="68" t="str">
        <f t="shared" si="195"/>
        <v/>
      </c>
      <c r="G1248" s="69"/>
      <c r="H1248" s="68" t="str">
        <f t="shared" si="196"/>
        <v/>
      </c>
      <c r="I1248" s="68" t="str">
        <f t="shared" si="197"/>
        <v/>
      </c>
      <c r="J1248" s="70" t="str">
        <f t="shared" si="198"/>
        <v/>
      </c>
      <c r="K1248" s="68" t="str">
        <f t="shared" si="199"/>
        <v/>
      </c>
      <c r="L1248" s="68" t="str">
        <f>IF(A1248="","",SUM($K$31:K1248))</f>
        <v/>
      </c>
    </row>
    <row r="1249" spans="1:12">
      <c r="A1249" s="65" t="str">
        <f t="shared" si="190"/>
        <v/>
      </c>
      <c r="B1249" s="66" t="str">
        <f t="shared" si="191"/>
        <v/>
      </c>
      <c r="C1249" s="67" t="str">
        <f t="shared" si="192"/>
        <v/>
      </c>
      <c r="D1249" s="68" t="str">
        <f t="shared" si="193"/>
        <v/>
      </c>
      <c r="E1249" s="68" t="str">
        <f t="shared" si="194"/>
        <v/>
      </c>
      <c r="F1249" s="68" t="str">
        <f t="shared" si="195"/>
        <v/>
      </c>
      <c r="G1249" s="69"/>
      <c r="H1249" s="68" t="str">
        <f t="shared" si="196"/>
        <v/>
      </c>
      <c r="I1249" s="68" t="str">
        <f t="shared" si="197"/>
        <v/>
      </c>
      <c r="J1249" s="70" t="str">
        <f t="shared" si="198"/>
        <v/>
      </c>
      <c r="K1249" s="68" t="str">
        <f t="shared" si="199"/>
        <v/>
      </c>
      <c r="L1249" s="68" t="str">
        <f>IF(A1249="","",SUM($K$31:K1249))</f>
        <v/>
      </c>
    </row>
    <row r="1250" spans="1:12">
      <c r="A1250" s="65" t="str">
        <f t="shared" si="190"/>
        <v/>
      </c>
      <c r="B1250" s="66" t="str">
        <f t="shared" si="191"/>
        <v/>
      </c>
      <c r="C1250" s="67" t="str">
        <f t="shared" si="192"/>
        <v/>
      </c>
      <c r="D1250" s="68" t="str">
        <f t="shared" si="193"/>
        <v/>
      </c>
      <c r="E1250" s="68" t="str">
        <f t="shared" si="194"/>
        <v/>
      </c>
      <c r="F1250" s="68" t="str">
        <f t="shared" si="195"/>
        <v/>
      </c>
      <c r="G1250" s="69"/>
      <c r="H1250" s="68" t="str">
        <f t="shared" si="196"/>
        <v/>
      </c>
      <c r="I1250" s="68" t="str">
        <f t="shared" si="197"/>
        <v/>
      </c>
      <c r="J1250" s="70" t="str">
        <f t="shared" si="198"/>
        <v/>
      </c>
      <c r="K1250" s="68" t="str">
        <f t="shared" si="199"/>
        <v/>
      </c>
      <c r="L1250" s="68" t="str">
        <f>IF(A1250="","",SUM($K$31:K1250))</f>
        <v/>
      </c>
    </row>
    <row r="1251" spans="1:12">
      <c r="A1251" s="65" t="str">
        <f t="shared" si="190"/>
        <v/>
      </c>
      <c r="B1251" s="66" t="str">
        <f t="shared" si="191"/>
        <v/>
      </c>
      <c r="C1251" s="67" t="str">
        <f t="shared" si="192"/>
        <v/>
      </c>
      <c r="D1251" s="68" t="str">
        <f t="shared" si="193"/>
        <v/>
      </c>
      <c r="E1251" s="68" t="str">
        <f t="shared" si="194"/>
        <v/>
      </c>
      <c r="F1251" s="68" t="str">
        <f t="shared" si="195"/>
        <v/>
      </c>
      <c r="G1251" s="69"/>
      <c r="H1251" s="68" t="str">
        <f t="shared" si="196"/>
        <v/>
      </c>
      <c r="I1251" s="68" t="str">
        <f t="shared" si="197"/>
        <v/>
      </c>
      <c r="J1251" s="70" t="str">
        <f t="shared" si="198"/>
        <v/>
      </c>
      <c r="K1251" s="68" t="str">
        <f t="shared" si="199"/>
        <v/>
      </c>
      <c r="L1251" s="68" t="str">
        <f>IF(A1251="","",SUM($K$31:K1251))</f>
        <v/>
      </c>
    </row>
    <row r="1252" spans="1:12">
      <c r="A1252" s="65" t="str">
        <f t="shared" si="190"/>
        <v/>
      </c>
      <c r="B1252" s="66" t="str">
        <f t="shared" si="191"/>
        <v/>
      </c>
      <c r="C1252" s="67" t="str">
        <f t="shared" si="192"/>
        <v/>
      </c>
      <c r="D1252" s="68" t="str">
        <f t="shared" si="193"/>
        <v/>
      </c>
      <c r="E1252" s="68" t="str">
        <f t="shared" si="194"/>
        <v/>
      </c>
      <c r="F1252" s="68" t="str">
        <f t="shared" si="195"/>
        <v/>
      </c>
      <c r="G1252" s="69"/>
      <c r="H1252" s="68" t="str">
        <f t="shared" si="196"/>
        <v/>
      </c>
      <c r="I1252" s="68" t="str">
        <f t="shared" si="197"/>
        <v/>
      </c>
      <c r="J1252" s="70" t="str">
        <f t="shared" si="198"/>
        <v/>
      </c>
      <c r="K1252" s="68" t="str">
        <f t="shared" si="199"/>
        <v/>
      </c>
      <c r="L1252" s="68" t="str">
        <f>IF(A1252="","",SUM($K$31:K1252))</f>
        <v/>
      </c>
    </row>
    <row r="1253" spans="1:12">
      <c r="A1253" s="65" t="str">
        <f t="shared" si="190"/>
        <v/>
      </c>
      <c r="B1253" s="66" t="str">
        <f t="shared" si="191"/>
        <v/>
      </c>
      <c r="C1253" s="67" t="str">
        <f t="shared" si="192"/>
        <v/>
      </c>
      <c r="D1253" s="68" t="str">
        <f t="shared" si="193"/>
        <v/>
      </c>
      <c r="E1253" s="68" t="str">
        <f t="shared" si="194"/>
        <v/>
      </c>
      <c r="F1253" s="68" t="str">
        <f t="shared" si="195"/>
        <v/>
      </c>
      <c r="G1253" s="69"/>
      <c r="H1253" s="68" t="str">
        <f t="shared" si="196"/>
        <v/>
      </c>
      <c r="I1253" s="68" t="str">
        <f t="shared" si="197"/>
        <v/>
      </c>
      <c r="J1253" s="70" t="str">
        <f t="shared" si="198"/>
        <v/>
      </c>
      <c r="K1253" s="68" t="str">
        <f t="shared" si="199"/>
        <v/>
      </c>
      <c r="L1253" s="68" t="str">
        <f>IF(A1253="","",SUM($K$31:K1253))</f>
        <v/>
      </c>
    </row>
    <row r="1254" spans="1:12">
      <c r="A1254" s="65" t="str">
        <f t="shared" si="190"/>
        <v/>
      </c>
      <c r="B1254" s="66" t="str">
        <f t="shared" si="191"/>
        <v/>
      </c>
      <c r="C1254" s="67" t="str">
        <f t="shared" si="192"/>
        <v/>
      </c>
      <c r="D1254" s="68" t="str">
        <f t="shared" si="193"/>
        <v/>
      </c>
      <c r="E1254" s="68" t="str">
        <f t="shared" si="194"/>
        <v/>
      </c>
      <c r="F1254" s="68" t="str">
        <f t="shared" si="195"/>
        <v/>
      </c>
      <c r="G1254" s="69"/>
      <c r="H1254" s="68" t="str">
        <f t="shared" si="196"/>
        <v/>
      </c>
      <c r="I1254" s="68" t="str">
        <f t="shared" si="197"/>
        <v/>
      </c>
      <c r="J1254" s="70" t="str">
        <f t="shared" si="198"/>
        <v/>
      </c>
      <c r="K1254" s="68" t="str">
        <f t="shared" si="199"/>
        <v/>
      </c>
      <c r="L1254" s="68" t="str">
        <f>IF(A1254="","",SUM($K$31:K1254))</f>
        <v/>
      </c>
    </row>
    <row r="1255" spans="1:12">
      <c r="A1255" s="65" t="str">
        <f t="shared" si="190"/>
        <v/>
      </c>
      <c r="B1255" s="66" t="str">
        <f t="shared" si="191"/>
        <v/>
      </c>
      <c r="C1255" s="67" t="str">
        <f t="shared" si="192"/>
        <v/>
      </c>
      <c r="D1255" s="68" t="str">
        <f t="shared" si="193"/>
        <v/>
      </c>
      <c r="E1255" s="68" t="str">
        <f t="shared" si="194"/>
        <v/>
      </c>
      <c r="F1255" s="68" t="str">
        <f t="shared" si="195"/>
        <v/>
      </c>
      <c r="G1255" s="69"/>
      <c r="H1255" s="68" t="str">
        <f t="shared" si="196"/>
        <v/>
      </c>
      <c r="I1255" s="68" t="str">
        <f t="shared" si="197"/>
        <v/>
      </c>
      <c r="J1255" s="70" t="str">
        <f t="shared" si="198"/>
        <v/>
      </c>
      <c r="K1255" s="68" t="str">
        <f t="shared" si="199"/>
        <v/>
      </c>
      <c r="L1255" s="68" t="str">
        <f>IF(A1255="","",SUM($K$31:K1255))</f>
        <v/>
      </c>
    </row>
    <row r="1256" spans="1:12">
      <c r="A1256" s="65" t="str">
        <f t="shared" si="190"/>
        <v/>
      </c>
      <c r="B1256" s="66" t="str">
        <f t="shared" si="191"/>
        <v/>
      </c>
      <c r="C1256" s="67" t="str">
        <f t="shared" si="192"/>
        <v/>
      </c>
      <c r="D1256" s="68" t="str">
        <f t="shared" si="193"/>
        <v/>
      </c>
      <c r="E1256" s="68" t="str">
        <f t="shared" si="194"/>
        <v/>
      </c>
      <c r="F1256" s="68" t="str">
        <f t="shared" si="195"/>
        <v/>
      </c>
      <c r="G1256" s="69"/>
      <c r="H1256" s="68" t="str">
        <f t="shared" si="196"/>
        <v/>
      </c>
      <c r="I1256" s="68" t="str">
        <f t="shared" si="197"/>
        <v/>
      </c>
      <c r="J1256" s="70" t="str">
        <f t="shared" si="198"/>
        <v/>
      </c>
      <c r="K1256" s="68" t="str">
        <f t="shared" si="199"/>
        <v/>
      </c>
      <c r="L1256" s="68" t="str">
        <f>IF(A1256="","",SUM($K$31:K1256))</f>
        <v/>
      </c>
    </row>
    <row r="1257" spans="1:12">
      <c r="A1257" s="65" t="str">
        <f t="shared" si="190"/>
        <v/>
      </c>
      <c r="B1257" s="66" t="str">
        <f t="shared" si="191"/>
        <v/>
      </c>
      <c r="C1257" s="67" t="str">
        <f t="shared" si="192"/>
        <v/>
      </c>
      <c r="D1257" s="68" t="str">
        <f t="shared" si="193"/>
        <v/>
      </c>
      <c r="E1257" s="68" t="str">
        <f t="shared" si="194"/>
        <v/>
      </c>
      <c r="F1257" s="68" t="str">
        <f t="shared" si="195"/>
        <v/>
      </c>
      <c r="G1257" s="69"/>
      <c r="H1257" s="68" t="str">
        <f t="shared" si="196"/>
        <v/>
      </c>
      <c r="I1257" s="68" t="str">
        <f t="shared" si="197"/>
        <v/>
      </c>
      <c r="J1257" s="70" t="str">
        <f t="shared" si="198"/>
        <v/>
      </c>
      <c r="K1257" s="68" t="str">
        <f t="shared" si="199"/>
        <v/>
      </c>
      <c r="L1257" s="68" t="str">
        <f>IF(A1257="","",SUM($K$31:K1257))</f>
        <v/>
      </c>
    </row>
    <row r="1258" spans="1:12">
      <c r="A1258" s="65" t="str">
        <f t="shared" si="190"/>
        <v/>
      </c>
      <c r="B1258" s="66" t="str">
        <f t="shared" si="191"/>
        <v/>
      </c>
      <c r="C1258" s="67" t="str">
        <f t="shared" si="192"/>
        <v/>
      </c>
      <c r="D1258" s="68" t="str">
        <f t="shared" si="193"/>
        <v/>
      </c>
      <c r="E1258" s="68" t="str">
        <f t="shared" si="194"/>
        <v/>
      </c>
      <c r="F1258" s="68" t="str">
        <f t="shared" si="195"/>
        <v/>
      </c>
      <c r="G1258" s="69"/>
      <c r="H1258" s="68" t="str">
        <f t="shared" si="196"/>
        <v/>
      </c>
      <c r="I1258" s="68" t="str">
        <f t="shared" si="197"/>
        <v/>
      </c>
      <c r="J1258" s="70" t="str">
        <f t="shared" si="198"/>
        <v/>
      </c>
      <c r="K1258" s="68" t="str">
        <f t="shared" si="199"/>
        <v/>
      </c>
      <c r="L1258" s="68" t="str">
        <f>IF(A1258="","",SUM($K$31:K1258))</f>
        <v/>
      </c>
    </row>
    <row r="1259" spans="1:12">
      <c r="A1259" s="65" t="str">
        <f t="shared" si="190"/>
        <v/>
      </c>
      <c r="B1259" s="66" t="str">
        <f t="shared" si="191"/>
        <v/>
      </c>
      <c r="C1259" s="67" t="str">
        <f t="shared" si="192"/>
        <v/>
      </c>
      <c r="D1259" s="68" t="str">
        <f t="shared" si="193"/>
        <v/>
      </c>
      <c r="E1259" s="68" t="str">
        <f t="shared" si="194"/>
        <v/>
      </c>
      <c r="F1259" s="68" t="str">
        <f t="shared" si="195"/>
        <v/>
      </c>
      <c r="G1259" s="69"/>
      <c r="H1259" s="68" t="str">
        <f t="shared" si="196"/>
        <v/>
      </c>
      <c r="I1259" s="68" t="str">
        <f t="shared" si="197"/>
        <v/>
      </c>
      <c r="J1259" s="70" t="str">
        <f t="shared" si="198"/>
        <v/>
      </c>
      <c r="K1259" s="68" t="str">
        <f t="shared" si="199"/>
        <v/>
      </c>
      <c r="L1259" s="68" t="str">
        <f>IF(A1259="","",SUM($K$31:K1259))</f>
        <v/>
      </c>
    </row>
    <row r="1260" spans="1:12">
      <c r="A1260" s="65" t="str">
        <f t="shared" si="190"/>
        <v/>
      </c>
      <c r="B1260" s="66" t="str">
        <f t="shared" si="191"/>
        <v/>
      </c>
      <c r="C1260" s="67" t="str">
        <f t="shared" si="192"/>
        <v/>
      </c>
      <c r="D1260" s="68" t="str">
        <f t="shared" si="193"/>
        <v/>
      </c>
      <c r="E1260" s="68" t="str">
        <f t="shared" si="194"/>
        <v/>
      </c>
      <c r="F1260" s="68" t="str">
        <f t="shared" si="195"/>
        <v/>
      </c>
      <c r="G1260" s="69"/>
      <c r="H1260" s="68" t="str">
        <f t="shared" si="196"/>
        <v/>
      </c>
      <c r="I1260" s="68" t="str">
        <f t="shared" si="197"/>
        <v/>
      </c>
      <c r="J1260" s="70" t="str">
        <f t="shared" si="198"/>
        <v/>
      </c>
      <c r="K1260" s="68" t="str">
        <f t="shared" si="199"/>
        <v/>
      </c>
      <c r="L1260" s="68" t="str">
        <f>IF(A1260="","",SUM($K$31:K1260))</f>
        <v/>
      </c>
    </row>
    <row r="1261" spans="1:12">
      <c r="A1261" s="65" t="str">
        <f t="shared" si="190"/>
        <v/>
      </c>
      <c r="B1261" s="66" t="str">
        <f t="shared" si="191"/>
        <v/>
      </c>
      <c r="C1261" s="67" t="str">
        <f t="shared" si="192"/>
        <v/>
      </c>
      <c r="D1261" s="68" t="str">
        <f t="shared" si="193"/>
        <v/>
      </c>
      <c r="E1261" s="68" t="str">
        <f t="shared" si="194"/>
        <v/>
      </c>
      <c r="F1261" s="68" t="str">
        <f t="shared" si="195"/>
        <v/>
      </c>
      <c r="G1261" s="69"/>
      <c r="H1261" s="68" t="str">
        <f t="shared" si="196"/>
        <v/>
      </c>
      <c r="I1261" s="68" t="str">
        <f t="shared" si="197"/>
        <v/>
      </c>
      <c r="J1261" s="70" t="str">
        <f t="shared" si="198"/>
        <v/>
      </c>
      <c r="K1261" s="68" t="str">
        <f t="shared" si="199"/>
        <v/>
      </c>
      <c r="L1261" s="68" t="str">
        <f>IF(A1261="","",SUM($K$31:K1261))</f>
        <v/>
      </c>
    </row>
    <row r="1262" spans="1:12">
      <c r="A1262" s="65" t="str">
        <f t="shared" si="190"/>
        <v/>
      </c>
      <c r="B1262" s="66" t="str">
        <f t="shared" si="191"/>
        <v/>
      </c>
      <c r="C1262" s="67" t="str">
        <f t="shared" si="192"/>
        <v/>
      </c>
      <c r="D1262" s="68" t="str">
        <f t="shared" si="193"/>
        <v/>
      </c>
      <c r="E1262" s="68" t="str">
        <f t="shared" si="194"/>
        <v/>
      </c>
      <c r="F1262" s="68" t="str">
        <f t="shared" si="195"/>
        <v/>
      </c>
      <c r="G1262" s="69"/>
      <c r="H1262" s="68" t="str">
        <f t="shared" si="196"/>
        <v/>
      </c>
      <c r="I1262" s="68" t="str">
        <f t="shared" si="197"/>
        <v/>
      </c>
      <c r="J1262" s="70" t="str">
        <f t="shared" si="198"/>
        <v/>
      </c>
      <c r="K1262" s="68" t="str">
        <f t="shared" si="199"/>
        <v/>
      </c>
      <c r="L1262" s="68" t="str">
        <f>IF(A1262="","",SUM($K$31:K1262))</f>
        <v/>
      </c>
    </row>
    <row r="1263" spans="1:12">
      <c r="A1263" s="65" t="str">
        <f t="shared" si="190"/>
        <v/>
      </c>
      <c r="B1263" s="66" t="str">
        <f t="shared" si="191"/>
        <v/>
      </c>
      <c r="C1263" s="67" t="str">
        <f t="shared" si="192"/>
        <v/>
      </c>
      <c r="D1263" s="68" t="str">
        <f t="shared" si="193"/>
        <v/>
      </c>
      <c r="E1263" s="68" t="str">
        <f t="shared" si="194"/>
        <v/>
      </c>
      <c r="F1263" s="68" t="str">
        <f t="shared" si="195"/>
        <v/>
      </c>
      <c r="G1263" s="69"/>
      <c r="H1263" s="68" t="str">
        <f t="shared" si="196"/>
        <v/>
      </c>
      <c r="I1263" s="68" t="str">
        <f t="shared" si="197"/>
        <v/>
      </c>
      <c r="J1263" s="70" t="str">
        <f t="shared" si="198"/>
        <v/>
      </c>
      <c r="K1263" s="68" t="str">
        <f t="shared" si="199"/>
        <v/>
      </c>
      <c r="L1263" s="68" t="str">
        <f>IF(A1263="","",SUM($K$31:K1263))</f>
        <v/>
      </c>
    </row>
    <row r="1264" spans="1:12">
      <c r="A1264" s="65" t="str">
        <f t="shared" si="190"/>
        <v/>
      </c>
      <c r="B1264" s="66" t="str">
        <f t="shared" si="191"/>
        <v/>
      </c>
      <c r="C1264" s="67" t="str">
        <f t="shared" si="192"/>
        <v/>
      </c>
      <c r="D1264" s="68" t="str">
        <f t="shared" si="193"/>
        <v/>
      </c>
      <c r="E1264" s="68" t="str">
        <f t="shared" si="194"/>
        <v/>
      </c>
      <c r="F1264" s="68" t="str">
        <f t="shared" si="195"/>
        <v/>
      </c>
      <c r="G1264" s="69"/>
      <c r="H1264" s="68" t="str">
        <f t="shared" si="196"/>
        <v/>
      </c>
      <c r="I1264" s="68" t="str">
        <f t="shared" si="197"/>
        <v/>
      </c>
      <c r="J1264" s="70" t="str">
        <f t="shared" si="198"/>
        <v/>
      </c>
      <c r="K1264" s="68" t="str">
        <f t="shared" si="199"/>
        <v/>
      </c>
      <c r="L1264" s="68" t="str">
        <f>IF(A1264="","",SUM($K$31:K1264))</f>
        <v/>
      </c>
    </row>
    <row r="1265" spans="1:12">
      <c r="A1265" s="65" t="str">
        <f t="shared" si="190"/>
        <v/>
      </c>
      <c r="B1265" s="66" t="str">
        <f t="shared" si="191"/>
        <v/>
      </c>
      <c r="C1265" s="67" t="str">
        <f t="shared" si="192"/>
        <v/>
      </c>
      <c r="D1265" s="68" t="str">
        <f t="shared" si="193"/>
        <v/>
      </c>
      <c r="E1265" s="68" t="str">
        <f t="shared" si="194"/>
        <v/>
      </c>
      <c r="F1265" s="68" t="str">
        <f t="shared" si="195"/>
        <v/>
      </c>
      <c r="G1265" s="69"/>
      <c r="H1265" s="68" t="str">
        <f t="shared" si="196"/>
        <v/>
      </c>
      <c r="I1265" s="68" t="str">
        <f t="shared" si="197"/>
        <v/>
      </c>
      <c r="J1265" s="70" t="str">
        <f t="shared" si="198"/>
        <v/>
      </c>
      <c r="K1265" s="68" t="str">
        <f t="shared" si="199"/>
        <v/>
      </c>
      <c r="L1265" s="68" t="str">
        <f>IF(A1265="","",SUM($K$31:K1265))</f>
        <v/>
      </c>
    </row>
    <row r="1266" spans="1:12">
      <c r="A1266" s="65" t="str">
        <f t="shared" si="190"/>
        <v/>
      </c>
      <c r="B1266" s="66" t="str">
        <f t="shared" si="191"/>
        <v/>
      </c>
      <c r="C1266" s="67" t="str">
        <f t="shared" si="192"/>
        <v/>
      </c>
      <c r="D1266" s="68" t="str">
        <f t="shared" si="193"/>
        <v/>
      </c>
      <c r="E1266" s="68" t="str">
        <f t="shared" si="194"/>
        <v/>
      </c>
      <c r="F1266" s="68" t="str">
        <f t="shared" si="195"/>
        <v/>
      </c>
      <c r="G1266" s="69"/>
      <c r="H1266" s="68" t="str">
        <f t="shared" si="196"/>
        <v/>
      </c>
      <c r="I1266" s="68" t="str">
        <f t="shared" si="197"/>
        <v/>
      </c>
      <c r="J1266" s="70" t="str">
        <f t="shared" si="198"/>
        <v/>
      </c>
      <c r="K1266" s="68" t="str">
        <f t="shared" si="199"/>
        <v/>
      </c>
      <c r="L1266" s="68" t="str">
        <f>IF(A1266="","",SUM($K$31:K1266))</f>
        <v/>
      </c>
    </row>
    <row r="1267" spans="1:12">
      <c r="A1267" s="65" t="str">
        <f t="shared" si="190"/>
        <v/>
      </c>
      <c r="B1267" s="66" t="str">
        <f t="shared" si="191"/>
        <v/>
      </c>
      <c r="C1267" s="67" t="str">
        <f t="shared" si="192"/>
        <v/>
      </c>
      <c r="D1267" s="68" t="str">
        <f t="shared" si="193"/>
        <v/>
      </c>
      <c r="E1267" s="68" t="str">
        <f t="shared" si="194"/>
        <v/>
      </c>
      <c r="F1267" s="68" t="str">
        <f t="shared" si="195"/>
        <v/>
      </c>
      <c r="G1267" s="69"/>
      <c r="H1267" s="68" t="str">
        <f t="shared" si="196"/>
        <v/>
      </c>
      <c r="I1267" s="68" t="str">
        <f t="shared" si="197"/>
        <v/>
      </c>
      <c r="J1267" s="70" t="str">
        <f t="shared" si="198"/>
        <v/>
      </c>
      <c r="K1267" s="68" t="str">
        <f t="shared" si="199"/>
        <v/>
      </c>
      <c r="L1267" s="68" t="str">
        <f>IF(A1267="","",SUM($K$31:K1267))</f>
        <v/>
      </c>
    </row>
    <row r="1268" spans="1:12">
      <c r="A1268" s="65" t="str">
        <f t="shared" si="190"/>
        <v/>
      </c>
      <c r="B1268" s="66" t="str">
        <f t="shared" si="191"/>
        <v/>
      </c>
      <c r="C1268" s="67" t="str">
        <f t="shared" si="192"/>
        <v/>
      </c>
      <c r="D1268" s="68" t="str">
        <f t="shared" si="193"/>
        <v/>
      </c>
      <c r="E1268" s="68" t="str">
        <f t="shared" si="194"/>
        <v/>
      </c>
      <c r="F1268" s="68" t="str">
        <f t="shared" si="195"/>
        <v/>
      </c>
      <c r="G1268" s="69"/>
      <c r="H1268" s="68" t="str">
        <f t="shared" si="196"/>
        <v/>
      </c>
      <c r="I1268" s="68" t="str">
        <f t="shared" si="197"/>
        <v/>
      </c>
      <c r="J1268" s="70" t="str">
        <f t="shared" si="198"/>
        <v/>
      </c>
      <c r="K1268" s="68" t="str">
        <f t="shared" si="199"/>
        <v/>
      </c>
      <c r="L1268" s="68" t="str">
        <f>IF(A1268="","",SUM($K$31:K1268))</f>
        <v/>
      </c>
    </row>
    <row r="1269" spans="1:12">
      <c r="A1269" s="65" t="str">
        <f t="shared" si="190"/>
        <v/>
      </c>
      <c r="B1269" s="66" t="str">
        <f t="shared" si="191"/>
        <v/>
      </c>
      <c r="C1269" s="67" t="str">
        <f t="shared" si="192"/>
        <v/>
      </c>
      <c r="D1269" s="68" t="str">
        <f t="shared" si="193"/>
        <v/>
      </c>
      <c r="E1269" s="68" t="str">
        <f t="shared" si="194"/>
        <v/>
      </c>
      <c r="F1269" s="68" t="str">
        <f t="shared" si="195"/>
        <v/>
      </c>
      <c r="G1269" s="69"/>
      <c r="H1269" s="68" t="str">
        <f t="shared" si="196"/>
        <v/>
      </c>
      <c r="I1269" s="68" t="str">
        <f t="shared" si="197"/>
        <v/>
      </c>
      <c r="J1269" s="70" t="str">
        <f t="shared" si="198"/>
        <v/>
      </c>
      <c r="K1269" s="68" t="str">
        <f t="shared" si="199"/>
        <v/>
      </c>
      <c r="L1269" s="68" t="str">
        <f>IF(A1269="","",SUM($K$31:K1269))</f>
        <v/>
      </c>
    </row>
    <row r="1270" spans="1:12">
      <c r="A1270" s="65" t="str">
        <f t="shared" si="190"/>
        <v/>
      </c>
      <c r="B1270" s="66" t="str">
        <f t="shared" si="191"/>
        <v/>
      </c>
      <c r="C1270" s="67" t="str">
        <f t="shared" si="192"/>
        <v/>
      </c>
      <c r="D1270" s="68" t="str">
        <f t="shared" si="193"/>
        <v/>
      </c>
      <c r="E1270" s="68" t="str">
        <f t="shared" si="194"/>
        <v/>
      </c>
      <c r="F1270" s="68" t="str">
        <f t="shared" si="195"/>
        <v/>
      </c>
      <c r="G1270" s="69"/>
      <c r="H1270" s="68" t="str">
        <f t="shared" si="196"/>
        <v/>
      </c>
      <c r="I1270" s="68" t="str">
        <f t="shared" si="197"/>
        <v/>
      </c>
      <c r="J1270" s="70" t="str">
        <f t="shared" si="198"/>
        <v/>
      </c>
      <c r="K1270" s="68" t="str">
        <f t="shared" si="199"/>
        <v/>
      </c>
      <c r="L1270" s="68" t="str">
        <f>IF(A1270="","",SUM($K$31:K1270))</f>
        <v/>
      </c>
    </row>
    <row r="1271" spans="1:12">
      <c r="A1271" s="65" t="str">
        <f t="shared" si="190"/>
        <v/>
      </c>
      <c r="B1271" s="66" t="str">
        <f t="shared" si="191"/>
        <v/>
      </c>
      <c r="C1271" s="67" t="str">
        <f t="shared" si="192"/>
        <v/>
      </c>
      <c r="D1271" s="68" t="str">
        <f t="shared" si="193"/>
        <v/>
      </c>
      <c r="E1271" s="68" t="str">
        <f t="shared" si="194"/>
        <v/>
      </c>
      <c r="F1271" s="68" t="str">
        <f t="shared" si="195"/>
        <v/>
      </c>
      <c r="G1271" s="69"/>
      <c r="H1271" s="68" t="str">
        <f t="shared" si="196"/>
        <v/>
      </c>
      <c r="I1271" s="68" t="str">
        <f t="shared" si="197"/>
        <v/>
      </c>
      <c r="J1271" s="70" t="str">
        <f t="shared" si="198"/>
        <v/>
      </c>
      <c r="K1271" s="68" t="str">
        <f t="shared" si="199"/>
        <v/>
      </c>
      <c r="L1271" s="68" t="str">
        <f>IF(A1271="","",SUM($K$31:K1271))</f>
        <v/>
      </c>
    </row>
    <row r="1272" spans="1:12">
      <c r="A1272" s="65" t="str">
        <f t="shared" si="190"/>
        <v/>
      </c>
      <c r="B1272" s="66" t="str">
        <f t="shared" si="191"/>
        <v/>
      </c>
      <c r="C1272" s="67" t="str">
        <f t="shared" si="192"/>
        <v/>
      </c>
      <c r="D1272" s="68" t="str">
        <f t="shared" si="193"/>
        <v/>
      </c>
      <c r="E1272" s="68" t="str">
        <f t="shared" si="194"/>
        <v/>
      </c>
      <c r="F1272" s="68" t="str">
        <f t="shared" si="195"/>
        <v/>
      </c>
      <c r="G1272" s="69"/>
      <c r="H1272" s="68" t="str">
        <f t="shared" si="196"/>
        <v/>
      </c>
      <c r="I1272" s="68" t="str">
        <f t="shared" si="197"/>
        <v/>
      </c>
      <c r="J1272" s="70" t="str">
        <f t="shared" si="198"/>
        <v/>
      </c>
      <c r="K1272" s="68" t="str">
        <f t="shared" si="199"/>
        <v/>
      </c>
      <c r="L1272" s="68" t="str">
        <f>IF(A1272="","",SUM($K$31:K1272))</f>
        <v/>
      </c>
    </row>
    <row r="1273" spans="1:12">
      <c r="A1273" s="65" t="str">
        <f t="shared" si="190"/>
        <v/>
      </c>
      <c r="B1273" s="66" t="str">
        <f t="shared" si="191"/>
        <v/>
      </c>
      <c r="C1273" s="67" t="str">
        <f t="shared" si="192"/>
        <v/>
      </c>
      <c r="D1273" s="68" t="str">
        <f t="shared" si="193"/>
        <v/>
      </c>
      <c r="E1273" s="68" t="str">
        <f t="shared" si="194"/>
        <v/>
      </c>
      <c r="F1273" s="68" t="str">
        <f t="shared" si="195"/>
        <v/>
      </c>
      <c r="G1273" s="69"/>
      <c r="H1273" s="68" t="str">
        <f t="shared" si="196"/>
        <v/>
      </c>
      <c r="I1273" s="68" t="str">
        <f t="shared" si="197"/>
        <v/>
      </c>
      <c r="J1273" s="70" t="str">
        <f t="shared" si="198"/>
        <v/>
      </c>
      <c r="K1273" s="68" t="str">
        <f t="shared" si="199"/>
        <v/>
      </c>
      <c r="L1273" s="68" t="str">
        <f>IF(A1273="","",SUM($K$31:K1273))</f>
        <v/>
      </c>
    </row>
    <row r="1274" spans="1:12">
      <c r="A1274" s="65" t="str">
        <f t="shared" si="190"/>
        <v/>
      </c>
      <c r="B1274" s="66" t="str">
        <f t="shared" si="191"/>
        <v/>
      </c>
      <c r="C1274" s="67" t="str">
        <f t="shared" si="192"/>
        <v/>
      </c>
      <c r="D1274" s="68" t="str">
        <f t="shared" si="193"/>
        <v/>
      </c>
      <c r="E1274" s="68" t="str">
        <f t="shared" si="194"/>
        <v/>
      </c>
      <c r="F1274" s="68" t="str">
        <f t="shared" si="195"/>
        <v/>
      </c>
      <c r="G1274" s="69"/>
      <c r="H1274" s="68" t="str">
        <f t="shared" si="196"/>
        <v/>
      </c>
      <c r="I1274" s="68" t="str">
        <f t="shared" si="197"/>
        <v/>
      </c>
      <c r="J1274" s="70" t="str">
        <f t="shared" si="198"/>
        <v/>
      </c>
      <c r="K1274" s="68" t="str">
        <f t="shared" si="199"/>
        <v/>
      </c>
      <c r="L1274" s="68" t="str">
        <f>IF(A1274="","",SUM($K$31:K1274))</f>
        <v/>
      </c>
    </row>
    <row r="1275" spans="1:12">
      <c r="A1275" s="65" t="str">
        <f t="shared" si="190"/>
        <v/>
      </c>
      <c r="B1275" s="66" t="str">
        <f t="shared" si="191"/>
        <v/>
      </c>
      <c r="C1275" s="67" t="str">
        <f t="shared" si="192"/>
        <v/>
      </c>
      <c r="D1275" s="68" t="str">
        <f t="shared" si="193"/>
        <v/>
      </c>
      <c r="E1275" s="68" t="str">
        <f t="shared" si="194"/>
        <v/>
      </c>
      <c r="F1275" s="68" t="str">
        <f t="shared" si="195"/>
        <v/>
      </c>
      <c r="G1275" s="69"/>
      <c r="H1275" s="68" t="str">
        <f t="shared" si="196"/>
        <v/>
      </c>
      <c r="I1275" s="68" t="str">
        <f t="shared" si="197"/>
        <v/>
      </c>
      <c r="J1275" s="70" t="str">
        <f t="shared" si="198"/>
        <v/>
      </c>
      <c r="K1275" s="68" t="str">
        <f t="shared" si="199"/>
        <v/>
      </c>
      <c r="L1275" s="68" t="str">
        <f>IF(A1275="","",SUM($K$31:K1275))</f>
        <v/>
      </c>
    </row>
    <row r="1276" spans="1:12">
      <c r="A1276" s="65" t="str">
        <f t="shared" si="190"/>
        <v/>
      </c>
      <c r="B1276" s="66" t="str">
        <f t="shared" si="191"/>
        <v/>
      </c>
      <c r="C1276" s="67" t="str">
        <f t="shared" si="192"/>
        <v/>
      </c>
      <c r="D1276" s="68" t="str">
        <f t="shared" si="193"/>
        <v/>
      </c>
      <c r="E1276" s="68" t="str">
        <f t="shared" si="194"/>
        <v/>
      </c>
      <c r="F1276" s="68" t="str">
        <f t="shared" si="195"/>
        <v/>
      </c>
      <c r="G1276" s="69"/>
      <c r="H1276" s="68" t="str">
        <f t="shared" si="196"/>
        <v/>
      </c>
      <c r="I1276" s="68" t="str">
        <f t="shared" si="197"/>
        <v/>
      </c>
      <c r="J1276" s="70" t="str">
        <f t="shared" si="198"/>
        <v/>
      </c>
      <c r="K1276" s="68" t="str">
        <f t="shared" si="199"/>
        <v/>
      </c>
      <c r="L1276" s="68" t="str">
        <f>IF(A1276="","",SUM($K$31:K1276))</f>
        <v/>
      </c>
    </row>
    <row r="1277" spans="1:12">
      <c r="A1277" s="65" t="str">
        <f t="shared" si="190"/>
        <v/>
      </c>
      <c r="B1277" s="66" t="str">
        <f t="shared" si="191"/>
        <v/>
      </c>
      <c r="C1277" s="67" t="str">
        <f t="shared" si="192"/>
        <v/>
      </c>
      <c r="D1277" s="68" t="str">
        <f t="shared" si="193"/>
        <v/>
      </c>
      <c r="E1277" s="68" t="str">
        <f t="shared" si="194"/>
        <v/>
      </c>
      <c r="F1277" s="68" t="str">
        <f t="shared" si="195"/>
        <v/>
      </c>
      <c r="G1277" s="69"/>
      <c r="H1277" s="68" t="str">
        <f t="shared" si="196"/>
        <v/>
      </c>
      <c r="I1277" s="68" t="str">
        <f t="shared" si="197"/>
        <v/>
      </c>
      <c r="J1277" s="70" t="str">
        <f t="shared" si="198"/>
        <v/>
      </c>
      <c r="K1277" s="68" t="str">
        <f t="shared" si="199"/>
        <v/>
      </c>
      <c r="L1277" s="68" t="str">
        <f>IF(A1277="","",SUM($K$31:K1277))</f>
        <v/>
      </c>
    </row>
    <row r="1278" spans="1:12">
      <c r="A1278" s="65" t="str">
        <f t="shared" si="190"/>
        <v/>
      </c>
      <c r="B1278" s="66" t="str">
        <f t="shared" si="191"/>
        <v/>
      </c>
      <c r="C1278" s="67" t="str">
        <f t="shared" si="192"/>
        <v/>
      </c>
      <c r="D1278" s="68" t="str">
        <f t="shared" si="193"/>
        <v/>
      </c>
      <c r="E1278" s="68" t="str">
        <f t="shared" si="194"/>
        <v/>
      </c>
      <c r="F1278" s="68" t="str">
        <f t="shared" si="195"/>
        <v/>
      </c>
      <c r="G1278" s="69"/>
      <c r="H1278" s="68" t="str">
        <f t="shared" si="196"/>
        <v/>
      </c>
      <c r="I1278" s="68" t="str">
        <f t="shared" si="197"/>
        <v/>
      </c>
      <c r="J1278" s="70" t="str">
        <f t="shared" si="198"/>
        <v/>
      </c>
      <c r="K1278" s="68" t="str">
        <f t="shared" si="199"/>
        <v/>
      </c>
      <c r="L1278" s="68" t="str">
        <f>IF(A1278="","",SUM($K$31:K1278))</f>
        <v/>
      </c>
    </row>
    <row r="1279" spans="1:12">
      <c r="A1279" s="65" t="str">
        <f t="shared" si="190"/>
        <v/>
      </c>
      <c r="B1279" s="66" t="str">
        <f t="shared" si="191"/>
        <v/>
      </c>
      <c r="C1279" s="67" t="str">
        <f t="shared" si="192"/>
        <v/>
      </c>
      <c r="D1279" s="68" t="str">
        <f t="shared" si="193"/>
        <v/>
      </c>
      <c r="E1279" s="68" t="str">
        <f t="shared" si="194"/>
        <v/>
      </c>
      <c r="F1279" s="68" t="str">
        <f t="shared" si="195"/>
        <v/>
      </c>
      <c r="G1279" s="69"/>
      <c r="H1279" s="68" t="str">
        <f t="shared" si="196"/>
        <v/>
      </c>
      <c r="I1279" s="68" t="str">
        <f t="shared" si="197"/>
        <v/>
      </c>
      <c r="J1279" s="70" t="str">
        <f t="shared" si="198"/>
        <v/>
      </c>
      <c r="K1279" s="68" t="str">
        <f t="shared" si="199"/>
        <v/>
      </c>
      <c r="L1279" s="68" t="str">
        <f>IF(A1279="","",SUM($K$31:K1279))</f>
        <v/>
      </c>
    </row>
    <row r="1280" spans="1:12">
      <c r="A1280" s="65" t="str">
        <f t="shared" si="190"/>
        <v/>
      </c>
      <c r="B1280" s="66" t="str">
        <f t="shared" si="191"/>
        <v/>
      </c>
      <c r="C1280" s="67" t="str">
        <f t="shared" si="192"/>
        <v/>
      </c>
      <c r="D1280" s="68" t="str">
        <f t="shared" si="193"/>
        <v/>
      </c>
      <c r="E1280" s="68" t="str">
        <f t="shared" si="194"/>
        <v/>
      </c>
      <c r="F1280" s="68" t="str">
        <f t="shared" si="195"/>
        <v/>
      </c>
      <c r="G1280" s="69"/>
      <c r="H1280" s="68" t="str">
        <f t="shared" si="196"/>
        <v/>
      </c>
      <c r="I1280" s="68" t="str">
        <f t="shared" si="197"/>
        <v/>
      </c>
      <c r="J1280" s="70" t="str">
        <f t="shared" si="198"/>
        <v/>
      </c>
      <c r="K1280" s="68" t="str">
        <f t="shared" si="199"/>
        <v/>
      </c>
      <c r="L1280" s="68" t="str">
        <f>IF(A1280="","",SUM($K$31:K1280))</f>
        <v/>
      </c>
    </row>
    <row r="1281" spans="1:12">
      <c r="A1281" s="65" t="str">
        <f t="shared" si="190"/>
        <v/>
      </c>
      <c r="B1281" s="66" t="str">
        <f t="shared" si="191"/>
        <v/>
      </c>
      <c r="C1281" s="67" t="str">
        <f t="shared" si="192"/>
        <v/>
      </c>
      <c r="D1281" s="68" t="str">
        <f t="shared" si="193"/>
        <v/>
      </c>
      <c r="E1281" s="68" t="str">
        <f t="shared" si="194"/>
        <v/>
      </c>
      <c r="F1281" s="68" t="str">
        <f t="shared" si="195"/>
        <v/>
      </c>
      <c r="G1281" s="69"/>
      <c r="H1281" s="68" t="str">
        <f t="shared" si="196"/>
        <v/>
      </c>
      <c r="I1281" s="68" t="str">
        <f t="shared" si="197"/>
        <v/>
      </c>
      <c r="J1281" s="70" t="str">
        <f t="shared" si="198"/>
        <v/>
      </c>
      <c r="K1281" s="68" t="str">
        <f t="shared" si="199"/>
        <v/>
      </c>
      <c r="L1281" s="68" t="str">
        <f>IF(A1281="","",SUM($K$31:K1281))</f>
        <v/>
      </c>
    </row>
    <row r="1282" spans="1:12">
      <c r="A1282" s="65" t="str">
        <f t="shared" si="190"/>
        <v/>
      </c>
      <c r="B1282" s="66" t="str">
        <f t="shared" si="191"/>
        <v/>
      </c>
      <c r="C1282" s="67" t="str">
        <f t="shared" si="192"/>
        <v/>
      </c>
      <c r="D1282" s="68" t="str">
        <f t="shared" si="193"/>
        <v/>
      </c>
      <c r="E1282" s="68" t="str">
        <f t="shared" si="194"/>
        <v/>
      </c>
      <c r="F1282" s="68" t="str">
        <f t="shared" si="195"/>
        <v/>
      </c>
      <c r="G1282" s="69"/>
      <c r="H1282" s="68" t="str">
        <f t="shared" si="196"/>
        <v/>
      </c>
      <c r="I1282" s="68" t="str">
        <f t="shared" si="197"/>
        <v/>
      </c>
      <c r="J1282" s="70" t="str">
        <f t="shared" si="198"/>
        <v/>
      </c>
      <c r="K1282" s="68" t="str">
        <f t="shared" si="199"/>
        <v/>
      </c>
      <c r="L1282" s="68" t="str">
        <f>IF(A1282="","",SUM($K$31:K1282))</f>
        <v/>
      </c>
    </row>
    <row r="1283" spans="1:12">
      <c r="A1283" s="65" t="str">
        <f t="shared" si="190"/>
        <v/>
      </c>
      <c r="B1283" s="66" t="str">
        <f t="shared" si="191"/>
        <v/>
      </c>
      <c r="C1283" s="67" t="str">
        <f t="shared" si="192"/>
        <v/>
      </c>
      <c r="D1283" s="68" t="str">
        <f t="shared" si="193"/>
        <v/>
      </c>
      <c r="E1283" s="68" t="str">
        <f t="shared" si="194"/>
        <v/>
      </c>
      <c r="F1283" s="68" t="str">
        <f t="shared" si="195"/>
        <v/>
      </c>
      <c r="G1283" s="69"/>
      <c r="H1283" s="68" t="str">
        <f t="shared" si="196"/>
        <v/>
      </c>
      <c r="I1283" s="68" t="str">
        <f t="shared" si="197"/>
        <v/>
      </c>
      <c r="J1283" s="70" t="str">
        <f t="shared" si="198"/>
        <v/>
      </c>
      <c r="K1283" s="68" t="str">
        <f t="shared" si="199"/>
        <v/>
      </c>
      <c r="L1283" s="68" t="str">
        <f>IF(A1283="","",SUM($K$31:K1283))</f>
        <v/>
      </c>
    </row>
    <row r="1284" spans="1:12">
      <c r="A1284" s="65" t="str">
        <f t="shared" si="190"/>
        <v/>
      </c>
      <c r="B1284" s="66" t="str">
        <f t="shared" si="191"/>
        <v/>
      </c>
      <c r="C1284" s="67" t="str">
        <f t="shared" si="192"/>
        <v/>
      </c>
      <c r="D1284" s="68" t="str">
        <f t="shared" si="193"/>
        <v/>
      </c>
      <c r="E1284" s="68" t="str">
        <f t="shared" si="194"/>
        <v/>
      </c>
      <c r="F1284" s="68" t="str">
        <f t="shared" si="195"/>
        <v/>
      </c>
      <c r="G1284" s="69"/>
      <c r="H1284" s="68" t="str">
        <f t="shared" si="196"/>
        <v/>
      </c>
      <c r="I1284" s="68" t="str">
        <f t="shared" si="197"/>
        <v/>
      </c>
      <c r="J1284" s="70" t="str">
        <f t="shared" si="198"/>
        <v/>
      </c>
      <c r="K1284" s="68" t="str">
        <f t="shared" si="199"/>
        <v/>
      </c>
      <c r="L1284" s="68" t="str">
        <f>IF(A1284="","",SUM($K$31:K1284))</f>
        <v/>
      </c>
    </row>
    <row r="1285" spans="1:12">
      <c r="A1285" s="65" t="str">
        <f t="shared" si="190"/>
        <v/>
      </c>
      <c r="B1285" s="66" t="str">
        <f t="shared" si="191"/>
        <v/>
      </c>
      <c r="C1285" s="67" t="str">
        <f t="shared" si="192"/>
        <v/>
      </c>
      <c r="D1285" s="68" t="str">
        <f t="shared" si="193"/>
        <v/>
      </c>
      <c r="E1285" s="68" t="str">
        <f t="shared" si="194"/>
        <v/>
      </c>
      <c r="F1285" s="68" t="str">
        <f t="shared" si="195"/>
        <v/>
      </c>
      <c r="G1285" s="69"/>
      <c r="H1285" s="68" t="str">
        <f t="shared" si="196"/>
        <v/>
      </c>
      <c r="I1285" s="68" t="str">
        <f t="shared" si="197"/>
        <v/>
      </c>
      <c r="J1285" s="70" t="str">
        <f t="shared" si="198"/>
        <v/>
      </c>
      <c r="K1285" s="68" t="str">
        <f t="shared" si="199"/>
        <v/>
      </c>
      <c r="L1285" s="68" t="str">
        <f>IF(A1285="","",SUM($K$31:K1285))</f>
        <v/>
      </c>
    </row>
    <row r="1286" spans="1:12">
      <c r="A1286" s="65" t="str">
        <f t="shared" si="190"/>
        <v/>
      </c>
      <c r="B1286" s="66" t="str">
        <f t="shared" si="191"/>
        <v/>
      </c>
      <c r="C1286" s="67" t="str">
        <f t="shared" si="192"/>
        <v/>
      </c>
      <c r="D1286" s="68" t="str">
        <f t="shared" si="193"/>
        <v/>
      </c>
      <c r="E1286" s="68" t="str">
        <f t="shared" si="194"/>
        <v/>
      </c>
      <c r="F1286" s="68" t="str">
        <f t="shared" si="195"/>
        <v/>
      </c>
      <c r="G1286" s="69"/>
      <c r="H1286" s="68" t="str">
        <f t="shared" si="196"/>
        <v/>
      </c>
      <c r="I1286" s="68" t="str">
        <f t="shared" si="197"/>
        <v/>
      </c>
      <c r="J1286" s="70" t="str">
        <f t="shared" si="198"/>
        <v/>
      </c>
      <c r="K1286" s="68" t="str">
        <f t="shared" si="199"/>
        <v/>
      </c>
      <c r="L1286" s="68" t="str">
        <f>IF(A1286="","",SUM($K$31:K1286))</f>
        <v/>
      </c>
    </row>
    <row r="1287" spans="1:12">
      <c r="A1287" s="65" t="str">
        <f t="shared" si="190"/>
        <v/>
      </c>
      <c r="B1287" s="66" t="str">
        <f t="shared" si="191"/>
        <v/>
      </c>
      <c r="C1287" s="67" t="str">
        <f t="shared" si="192"/>
        <v/>
      </c>
      <c r="D1287" s="68" t="str">
        <f t="shared" si="193"/>
        <v/>
      </c>
      <c r="E1287" s="68" t="str">
        <f t="shared" si="194"/>
        <v/>
      </c>
      <c r="F1287" s="68" t="str">
        <f t="shared" si="195"/>
        <v/>
      </c>
      <c r="G1287" s="69"/>
      <c r="H1287" s="68" t="str">
        <f t="shared" si="196"/>
        <v/>
      </c>
      <c r="I1287" s="68" t="str">
        <f t="shared" si="197"/>
        <v/>
      </c>
      <c r="J1287" s="70" t="str">
        <f t="shared" si="198"/>
        <v/>
      </c>
      <c r="K1287" s="68" t="str">
        <f t="shared" si="199"/>
        <v/>
      </c>
      <c r="L1287" s="68" t="str">
        <f>IF(A1287="","",SUM($K$31:K1287))</f>
        <v/>
      </c>
    </row>
    <row r="1288" spans="1:12">
      <c r="A1288" s="65" t="str">
        <f t="shared" si="190"/>
        <v/>
      </c>
      <c r="B1288" s="66" t="str">
        <f t="shared" si="191"/>
        <v/>
      </c>
      <c r="C1288" s="67" t="str">
        <f t="shared" si="192"/>
        <v/>
      </c>
      <c r="D1288" s="68" t="str">
        <f t="shared" si="193"/>
        <v/>
      </c>
      <c r="E1288" s="68" t="str">
        <f t="shared" si="194"/>
        <v/>
      </c>
      <c r="F1288" s="68" t="str">
        <f t="shared" si="195"/>
        <v/>
      </c>
      <c r="G1288" s="69"/>
      <c r="H1288" s="68" t="str">
        <f t="shared" si="196"/>
        <v/>
      </c>
      <c r="I1288" s="68" t="str">
        <f t="shared" si="197"/>
        <v/>
      </c>
      <c r="J1288" s="70" t="str">
        <f t="shared" si="198"/>
        <v/>
      </c>
      <c r="K1288" s="68" t="str">
        <f t="shared" si="199"/>
        <v/>
      </c>
      <c r="L1288" s="68" t="str">
        <f>IF(A1288="","",SUM($K$31:K1288))</f>
        <v/>
      </c>
    </row>
    <row r="1289" spans="1:12">
      <c r="A1289" s="65" t="str">
        <f t="shared" si="190"/>
        <v/>
      </c>
      <c r="B1289" s="66" t="str">
        <f t="shared" si="191"/>
        <v/>
      </c>
      <c r="C1289" s="67" t="str">
        <f t="shared" si="192"/>
        <v/>
      </c>
      <c r="D1289" s="68" t="str">
        <f t="shared" si="193"/>
        <v/>
      </c>
      <c r="E1289" s="68" t="str">
        <f t="shared" si="194"/>
        <v/>
      </c>
      <c r="F1289" s="68" t="str">
        <f t="shared" si="195"/>
        <v/>
      </c>
      <c r="G1289" s="69"/>
      <c r="H1289" s="68" t="str">
        <f t="shared" si="196"/>
        <v/>
      </c>
      <c r="I1289" s="68" t="str">
        <f t="shared" si="197"/>
        <v/>
      </c>
      <c r="J1289" s="70" t="str">
        <f t="shared" si="198"/>
        <v/>
      </c>
      <c r="K1289" s="68" t="str">
        <f t="shared" si="199"/>
        <v/>
      </c>
      <c r="L1289" s="68" t="str">
        <f>IF(A1289="","",SUM($K$31:K1289))</f>
        <v/>
      </c>
    </row>
    <row r="1290" spans="1:12">
      <c r="A1290" s="65" t="str">
        <f t="shared" si="190"/>
        <v/>
      </c>
      <c r="B1290" s="66" t="str">
        <f t="shared" si="191"/>
        <v/>
      </c>
      <c r="C1290" s="67" t="str">
        <f t="shared" si="192"/>
        <v/>
      </c>
      <c r="D1290" s="68" t="str">
        <f t="shared" si="193"/>
        <v/>
      </c>
      <c r="E1290" s="68" t="str">
        <f t="shared" si="194"/>
        <v/>
      </c>
      <c r="F1290" s="68" t="str">
        <f t="shared" si="195"/>
        <v/>
      </c>
      <c r="G1290" s="69"/>
      <c r="H1290" s="68" t="str">
        <f t="shared" si="196"/>
        <v/>
      </c>
      <c r="I1290" s="68" t="str">
        <f t="shared" si="197"/>
        <v/>
      </c>
      <c r="J1290" s="70" t="str">
        <f t="shared" si="198"/>
        <v/>
      </c>
      <c r="K1290" s="68" t="str">
        <f t="shared" si="199"/>
        <v/>
      </c>
      <c r="L1290" s="68" t="str">
        <f>IF(A1290="","",SUM($K$31:K1290))</f>
        <v/>
      </c>
    </row>
    <row r="1291" spans="1:12">
      <c r="A1291" s="65" t="str">
        <f t="shared" si="190"/>
        <v/>
      </c>
      <c r="B1291" s="66" t="str">
        <f t="shared" si="191"/>
        <v/>
      </c>
      <c r="C1291" s="67" t="str">
        <f t="shared" si="192"/>
        <v/>
      </c>
      <c r="D1291" s="68" t="str">
        <f t="shared" si="193"/>
        <v/>
      </c>
      <c r="E1291" s="68" t="str">
        <f t="shared" si="194"/>
        <v/>
      </c>
      <c r="F1291" s="68" t="str">
        <f t="shared" si="195"/>
        <v/>
      </c>
      <c r="G1291" s="69"/>
      <c r="H1291" s="68" t="str">
        <f t="shared" si="196"/>
        <v/>
      </c>
      <c r="I1291" s="68" t="str">
        <f t="shared" si="197"/>
        <v/>
      </c>
      <c r="J1291" s="70" t="str">
        <f t="shared" si="198"/>
        <v/>
      </c>
      <c r="K1291" s="68" t="str">
        <f t="shared" si="199"/>
        <v/>
      </c>
      <c r="L1291" s="68" t="str">
        <f>IF(A1291="","",SUM($K$31:K1291))</f>
        <v/>
      </c>
    </row>
    <row r="1292" spans="1:12">
      <c r="A1292" s="65" t="str">
        <f t="shared" si="190"/>
        <v/>
      </c>
      <c r="B1292" s="66" t="str">
        <f t="shared" si="191"/>
        <v/>
      </c>
      <c r="C1292" s="67" t="str">
        <f t="shared" si="192"/>
        <v/>
      </c>
      <c r="D1292" s="68" t="str">
        <f t="shared" si="193"/>
        <v/>
      </c>
      <c r="E1292" s="68" t="str">
        <f t="shared" si="194"/>
        <v/>
      </c>
      <c r="F1292" s="68" t="str">
        <f t="shared" si="195"/>
        <v/>
      </c>
      <c r="G1292" s="69"/>
      <c r="H1292" s="68" t="str">
        <f t="shared" si="196"/>
        <v/>
      </c>
      <c r="I1292" s="68" t="str">
        <f t="shared" si="197"/>
        <v/>
      </c>
      <c r="J1292" s="70" t="str">
        <f t="shared" si="198"/>
        <v/>
      </c>
      <c r="K1292" s="68" t="str">
        <f t="shared" si="199"/>
        <v/>
      </c>
      <c r="L1292" s="68" t="str">
        <f>IF(A1292="","",SUM($K$31:K1292))</f>
        <v/>
      </c>
    </row>
    <row r="1293" spans="1:12">
      <c r="A1293" s="65" t="str">
        <f t="shared" si="190"/>
        <v/>
      </c>
      <c r="B1293" s="66" t="str">
        <f t="shared" si="191"/>
        <v/>
      </c>
      <c r="C1293" s="67" t="str">
        <f t="shared" si="192"/>
        <v/>
      </c>
      <c r="D1293" s="68" t="str">
        <f t="shared" si="193"/>
        <v/>
      </c>
      <c r="E1293" s="68" t="str">
        <f t="shared" si="194"/>
        <v/>
      </c>
      <c r="F1293" s="68" t="str">
        <f t="shared" si="195"/>
        <v/>
      </c>
      <c r="G1293" s="69"/>
      <c r="H1293" s="68" t="str">
        <f t="shared" si="196"/>
        <v/>
      </c>
      <c r="I1293" s="68" t="str">
        <f t="shared" si="197"/>
        <v/>
      </c>
      <c r="J1293" s="70" t="str">
        <f t="shared" si="198"/>
        <v/>
      </c>
      <c r="K1293" s="68" t="str">
        <f t="shared" si="199"/>
        <v/>
      </c>
      <c r="L1293" s="68" t="str">
        <f>IF(A1293="","",SUM($K$31:K1293))</f>
        <v/>
      </c>
    </row>
    <row r="1294" spans="1:12">
      <c r="A1294" s="65" t="str">
        <f t="shared" si="190"/>
        <v/>
      </c>
      <c r="B1294" s="66" t="str">
        <f t="shared" si="191"/>
        <v/>
      </c>
      <c r="C1294" s="67" t="str">
        <f t="shared" si="192"/>
        <v/>
      </c>
      <c r="D1294" s="68" t="str">
        <f t="shared" si="193"/>
        <v/>
      </c>
      <c r="E1294" s="68" t="str">
        <f t="shared" si="194"/>
        <v/>
      </c>
      <c r="F1294" s="68" t="str">
        <f t="shared" si="195"/>
        <v/>
      </c>
      <c r="G1294" s="69"/>
      <c r="H1294" s="68" t="str">
        <f t="shared" si="196"/>
        <v/>
      </c>
      <c r="I1294" s="68" t="str">
        <f t="shared" si="197"/>
        <v/>
      </c>
      <c r="J1294" s="70" t="str">
        <f t="shared" si="198"/>
        <v/>
      </c>
      <c r="K1294" s="68" t="str">
        <f t="shared" si="199"/>
        <v/>
      </c>
      <c r="L1294" s="68" t="str">
        <f>IF(A1294="","",SUM($K$31:K1294))</f>
        <v/>
      </c>
    </row>
    <row r="1295" spans="1:12">
      <c r="A1295" s="65" t="str">
        <f t="shared" si="190"/>
        <v/>
      </c>
      <c r="B1295" s="66" t="str">
        <f t="shared" si="191"/>
        <v/>
      </c>
      <c r="C1295" s="67" t="str">
        <f t="shared" si="192"/>
        <v/>
      </c>
      <c r="D1295" s="68" t="str">
        <f t="shared" si="193"/>
        <v/>
      </c>
      <c r="E1295" s="68" t="str">
        <f t="shared" si="194"/>
        <v/>
      </c>
      <c r="F1295" s="68" t="str">
        <f t="shared" si="195"/>
        <v/>
      </c>
      <c r="G1295" s="69"/>
      <c r="H1295" s="68" t="str">
        <f t="shared" si="196"/>
        <v/>
      </c>
      <c r="I1295" s="68" t="str">
        <f t="shared" si="197"/>
        <v/>
      </c>
      <c r="J1295" s="70" t="str">
        <f t="shared" si="198"/>
        <v/>
      </c>
      <c r="K1295" s="68" t="str">
        <f t="shared" si="199"/>
        <v/>
      </c>
      <c r="L1295" s="68" t="str">
        <f>IF(A1295="","",SUM($K$31:K1295))</f>
        <v/>
      </c>
    </row>
    <row r="1296" spans="1:12">
      <c r="A1296" s="65" t="str">
        <f t="shared" si="190"/>
        <v/>
      </c>
      <c r="B1296" s="66" t="str">
        <f t="shared" si="191"/>
        <v/>
      </c>
      <c r="C1296" s="67" t="str">
        <f t="shared" si="192"/>
        <v/>
      </c>
      <c r="D1296" s="68" t="str">
        <f t="shared" si="193"/>
        <v/>
      </c>
      <c r="E1296" s="68" t="str">
        <f t="shared" si="194"/>
        <v/>
      </c>
      <c r="F1296" s="68" t="str">
        <f t="shared" si="195"/>
        <v/>
      </c>
      <c r="G1296" s="69"/>
      <c r="H1296" s="68" t="str">
        <f t="shared" si="196"/>
        <v/>
      </c>
      <c r="I1296" s="68" t="str">
        <f t="shared" si="197"/>
        <v/>
      </c>
      <c r="J1296" s="70" t="str">
        <f t="shared" si="198"/>
        <v/>
      </c>
      <c r="K1296" s="68" t="str">
        <f t="shared" si="199"/>
        <v/>
      </c>
      <c r="L1296" s="68" t="str">
        <f>IF(A1296="","",SUM($K$31:K1296))</f>
        <v/>
      </c>
    </row>
    <row r="1297" spans="1:12">
      <c r="A1297" s="65" t="str">
        <f t="shared" si="190"/>
        <v/>
      </c>
      <c r="B1297" s="66" t="str">
        <f t="shared" si="191"/>
        <v/>
      </c>
      <c r="C1297" s="67" t="str">
        <f t="shared" si="192"/>
        <v/>
      </c>
      <c r="D1297" s="68" t="str">
        <f t="shared" si="193"/>
        <v/>
      </c>
      <c r="E1297" s="68" t="str">
        <f t="shared" si="194"/>
        <v/>
      </c>
      <c r="F1297" s="68" t="str">
        <f t="shared" si="195"/>
        <v/>
      </c>
      <c r="G1297" s="69"/>
      <c r="H1297" s="68" t="str">
        <f t="shared" si="196"/>
        <v/>
      </c>
      <c r="I1297" s="68" t="str">
        <f t="shared" si="197"/>
        <v/>
      </c>
      <c r="J1297" s="70" t="str">
        <f t="shared" si="198"/>
        <v/>
      </c>
      <c r="K1297" s="68" t="str">
        <f t="shared" si="199"/>
        <v/>
      </c>
      <c r="L1297" s="68" t="str">
        <f>IF(A1297="","",SUM($K$31:K1297))</f>
        <v/>
      </c>
    </row>
    <row r="1298" spans="1:12">
      <c r="A1298" s="65" t="str">
        <f t="shared" si="190"/>
        <v/>
      </c>
      <c r="B1298" s="66" t="str">
        <f t="shared" si="191"/>
        <v/>
      </c>
      <c r="C1298" s="67" t="str">
        <f t="shared" si="192"/>
        <v/>
      </c>
      <c r="D1298" s="68" t="str">
        <f t="shared" si="193"/>
        <v/>
      </c>
      <c r="E1298" s="68" t="str">
        <f t="shared" si="194"/>
        <v/>
      </c>
      <c r="F1298" s="68" t="str">
        <f t="shared" si="195"/>
        <v/>
      </c>
      <c r="G1298" s="69"/>
      <c r="H1298" s="68" t="str">
        <f t="shared" si="196"/>
        <v/>
      </c>
      <c r="I1298" s="68" t="str">
        <f t="shared" si="197"/>
        <v/>
      </c>
      <c r="J1298" s="70" t="str">
        <f t="shared" si="198"/>
        <v/>
      </c>
      <c r="K1298" s="68" t="str">
        <f t="shared" si="199"/>
        <v/>
      </c>
      <c r="L1298" s="68" t="str">
        <f>IF(A1298="","",SUM($K$31:K1298))</f>
        <v/>
      </c>
    </row>
    <row r="1299" spans="1:12">
      <c r="A1299" s="65" t="str">
        <f t="shared" si="190"/>
        <v/>
      </c>
      <c r="B1299" s="66" t="str">
        <f t="shared" si="191"/>
        <v/>
      </c>
      <c r="C1299" s="67" t="str">
        <f t="shared" si="192"/>
        <v/>
      </c>
      <c r="D1299" s="68" t="str">
        <f t="shared" si="193"/>
        <v/>
      </c>
      <c r="E1299" s="68" t="str">
        <f t="shared" si="194"/>
        <v/>
      </c>
      <c r="F1299" s="68" t="str">
        <f t="shared" si="195"/>
        <v/>
      </c>
      <c r="G1299" s="69"/>
      <c r="H1299" s="68" t="str">
        <f t="shared" si="196"/>
        <v/>
      </c>
      <c r="I1299" s="68" t="str">
        <f t="shared" si="197"/>
        <v/>
      </c>
      <c r="J1299" s="70" t="str">
        <f t="shared" si="198"/>
        <v/>
      </c>
      <c r="K1299" s="68" t="str">
        <f t="shared" si="199"/>
        <v/>
      </c>
      <c r="L1299" s="68" t="str">
        <f>IF(A1299="","",SUM($K$31:K1299))</f>
        <v/>
      </c>
    </row>
    <row r="1300" spans="1:12">
      <c r="A1300" s="65" t="str">
        <f t="shared" si="190"/>
        <v/>
      </c>
      <c r="B1300" s="66" t="str">
        <f t="shared" si="191"/>
        <v/>
      </c>
      <c r="C1300" s="67" t="str">
        <f t="shared" si="192"/>
        <v/>
      </c>
      <c r="D1300" s="68" t="str">
        <f t="shared" si="193"/>
        <v/>
      </c>
      <c r="E1300" s="68" t="str">
        <f t="shared" si="194"/>
        <v/>
      </c>
      <c r="F1300" s="68" t="str">
        <f t="shared" si="195"/>
        <v/>
      </c>
      <c r="G1300" s="69"/>
      <c r="H1300" s="68" t="str">
        <f t="shared" si="196"/>
        <v/>
      </c>
      <c r="I1300" s="68" t="str">
        <f t="shared" si="197"/>
        <v/>
      </c>
      <c r="J1300" s="70" t="str">
        <f t="shared" si="198"/>
        <v/>
      </c>
      <c r="K1300" s="68" t="str">
        <f t="shared" si="199"/>
        <v/>
      </c>
      <c r="L1300" s="68" t="str">
        <f>IF(A1300="","",SUM($K$31:K1300))</f>
        <v/>
      </c>
    </row>
    <row r="1301" spans="1:12">
      <c r="A1301" s="65" t="str">
        <f t="shared" si="190"/>
        <v/>
      </c>
      <c r="B1301" s="66" t="str">
        <f t="shared" si="191"/>
        <v/>
      </c>
      <c r="C1301" s="67" t="str">
        <f t="shared" si="192"/>
        <v/>
      </c>
      <c r="D1301" s="68" t="str">
        <f t="shared" si="193"/>
        <v/>
      </c>
      <c r="E1301" s="68" t="str">
        <f t="shared" si="194"/>
        <v/>
      </c>
      <c r="F1301" s="68" t="str">
        <f t="shared" si="195"/>
        <v/>
      </c>
      <c r="G1301" s="69"/>
      <c r="H1301" s="68" t="str">
        <f t="shared" si="196"/>
        <v/>
      </c>
      <c r="I1301" s="68" t="str">
        <f t="shared" si="197"/>
        <v/>
      </c>
      <c r="J1301" s="70" t="str">
        <f t="shared" si="198"/>
        <v/>
      </c>
      <c r="K1301" s="68" t="str">
        <f t="shared" si="199"/>
        <v/>
      </c>
      <c r="L1301" s="68" t="str">
        <f>IF(A1301="","",SUM($K$31:K1301))</f>
        <v/>
      </c>
    </row>
    <row r="1302" spans="1:12">
      <c r="A1302" s="65" t="str">
        <f t="shared" si="190"/>
        <v/>
      </c>
      <c r="B1302" s="66" t="str">
        <f t="shared" si="191"/>
        <v/>
      </c>
      <c r="C1302" s="67" t="str">
        <f t="shared" si="192"/>
        <v/>
      </c>
      <c r="D1302" s="68" t="str">
        <f t="shared" si="193"/>
        <v/>
      </c>
      <c r="E1302" s="68" t="str">
        <f t="shared" si="194"/>
        <v/>
      </c>
      <c r="F1302" s="68" t="str">
        <f t="shared" si="195"/>
        <v/>
      </c>
      <c r="G1302" s="69"/>
      <c r="H1302" s="68" t="str">
        <f t="shared" si="196"/>
        <v/>
      </c>
      <c r="I1302" s="68" t="str">
        <f t="shared" si="197"/>
        <v/>
      </c>
      <c r="J1302" s="70" t="str">
        <f t="shared" si="198"/>
        <v/>
      </c>
      <c r="K1302" s="68" t="str">
        <f t="shared" si="199"/>
        <v/>
      </c>
      <c r="L1302" s="68" t="str">
        <f>IF(A1302="","",SUM($K$31:K1302))</f>
        <v/>
      </c>
    </row>
    <row r="1303" spans="1:12">
      <c r="A1303" s="65" t="str">
        <f t="shared" si="190"/>
        <v/>
      </c>
      <c r="B1303" s="66" t="str">
        <f t="shared" si="191"/>
        <v/>
      </c>
      <c r="C1303" s="67" t="str">
        <f t="shared" si="192"/>
        <v/>
      </c>
      <c r="D1303" s="68" t="str">
        <f t="shared" si="193"/>
        <v/>
      </c>
      <c r="E1303" s="68" t="str">
        <f t="shared" si="194"/>
        <v/>
      </c>
      <c r="F1303" s="68" t="str">
        <f t="shared" si="195"/>
        <v/>
      </c>
      <c r="G1303" s="69"/>
      <c r="H1303" s="68" t="str">
        <f t="shared" si="196"/>
        <v/>
      </c>
      <c r="I1303" s="68" t="str">
        <f t="shared" si="197"/>
        <v/>
      </c>
      <c r="J1303" s="70" t="str">
        <f t="shared" si="198"/>
        <v/>
      </c>
      <c r="K1303" s="68" t="str">
        <f t="shared" si="199"/>
        <v/>
      </c>
      <c r="L1303" s="68" t="str">
        <f>IF(A1303="","",SUM($K$31:K1303))</f>
        <v/>
      </c>
    </row>
    <row r="1304" spans="1:12">
      <c r="A1304" s="65" t="str">
        <f t="shared" si="190"/>
        <v/>
      </c>
      <c r="B1304" s="66" t="str">
        <f t="shared" si="191"/>
        <v/>
      </c>
      <c r="C1304" s="67" t="str">
        <f t="shared" si="192"/>
        <v/>
      </c>
      <c r="D1304" s="68" t="str">
        <f t="shared" si="193"/>
        <v/>
      </c>
      <c r="E1304" s="68" t="str">
        <f t="shared" si="194"/>
        <v/>
      </c>
      <c r="F1304" s="68" t="str">
        <f t="shared" si="195"/>
        <v/>
      </c>
      <c r="G1304" s="69"/>
      <c r="H1304" s="68" t="str">
        <f t="shared" si="196"/>
        <v/>
      </c>
      <c r="I1304" s="68" t="str">
        <f t="shared" si="197"/>
        <v/>
      </c>
      <c r="J1304" s="70" t="str">
        <f t="shared" si="198"/>
        <v/>
      </c>
      <c r="K1304" s="68" t="str">
        <f t="shared" si="199"/>
        <v/>
      </c>
      <c r="L1304" s="68" t="str">
        <f>IF(A1304="","",SUM($K$31:K1304))</f>
        <v/>
      </c>
    </row>
    <row r="1305" spans="1:12">
      <c r="A1305" s="65" t="str">
        <f t="shared" si="190"/>
        <v/>
      </c>
      <c r="B1305" s="66" t="str">
        <f t="shared" si="191"/>
        <v/>
      </c>
      <c r="C1305" s="67" t="str">
        <f t="shared" si="192"/>
        <v/>
      </c>
      <c r="D1305" s="68" t="str">
        <f t="shared" si="193"/>
        <v/>
      </c>
      <c r="E1305" s="68" t="str">
        <f t="shared" si="194"/>
        <v/>
      </c>
      <c r="F1305" s="68" t="str">
        <f t="shared" si="195"/>
        <v/>
      </c>
      <c r="G1305" s="69"/>
      <c r="H1305" s="68" t="str">
        <f t="shared" si="196"/>
        <v/>
      </c>
      <c r="I1305" s="68" t="str">
        <f t="shared" si="197"/>
        <v/>
      </c>
      <c r="J1305" s="70" t="str">
        <f t="shared" si="198"/>
        <v/>
      </c>
      <c r="K1305" s="68" t="str">
        <f t="shared" si="199"/>
        <v/>
      </c>
      <c r="L1305" s="68" t="str">
        <f>IF(A1305="","",SUM($K$31:K1305))</f>
        <v/>
      </c>
    </row>
    <row r="1306" spans="1:12">
      <c r="A1306" s="65" t="str">
        <f t="shared" si="190"/>
        <v/>
      </c>
      <c r="B1306" s="66" t="str">
        <f t="shared" si="191"/>
        <v/>
      </c>
      <c r="C1306" s="67" t="str">
        <f t="shared" si="192"/>
        <v/>
      </c>
      <c r="D1306" s="68" t="str">
        <f t="shared" si="193"/>
        <v/>
      </c>
      <c r="E1306" s="68" t="str">
        <f t="shared" si="194"/>
        <v/>
      </c>
      <c r="F1306" s="68" t="str">
        <f t="shared" si="195"/>
        <v/>
      </c>
      <c r="G1306" s="69"/>
      <c r="H1306" s="68" t="str">
        <f t="shared" si="196"/>
        <v/>
      </c>
      <c r="I1306" s="68" t="str">
        <f t="shared" si="197"/>
        <v/>
      </c>
      <c r="J1306" s="70" t="str">
        <f t="shared" si="198"/>
        <v/>
      </c>
      <c r="K1306" s="68" t="str">
        <f t="shared" si="199"/>
        <v/>
      </c>
      <c r="L1306" s="68" t="str">
        <f>IF(A1306="","",SUM($K$31:K1306))</f>
        <v/>
      </c>
    </row>
    <row r="1307" spans="1:12">
      <c r="A1307" s="65" t="str">
        <f t="shared" si="190"/>
        <v/>
      </c>
      <c r="B1307" s="66" t="str">
        <f t="shared" si="191"/>
        <v/>
      </c>
      <c r="C1307" s="67" t="str">
        <f t="shared" si="192"/>
        <v/>
      </c>
      <c r="D1307" s="68" t="str">
        <f t="shared" si="193"/>
        <v/>
      </c>
      <c r="E1307" s="68" t="str">
        <f t="shared" si="194"/>
        <v/>
      </c>
      <c r="F1307" s="68" t="str">
        <f t="shared" si="195"/>
        <v/>
      </c>
      <c r="G1307" s="69"/>
      <c r="H1307" s="68" t="str">
        <f t="shared" si="196"/>
        <v/>
      </c>
      <c r="I1307" s="68" t="str">
        <f t="shared" si="197"/>
        <v/>
      </c>
      <c r="J1307" s="70" t="str">
        <f t="shared" si="198"/>
        <v/>
      </c>
      <c r="K1307" s="68" t="str">
        <f t="shared" si="199"/>
        <v/>
      </c>
      <c r="L1307" s="68" t="str">
        <f>IF(A1307="","",SUM($K$31:K1307))</f>
        <v/>
      </c>
    </row>
    <row r="1308" spans="1:12">
      <c r="A1308" s="65" t="str">
        <f t="shared" si="190"/>
        <v/>
      </c>
      <c r="B1308" s="66" t="str">
        <f t="shared" si="191"/>
        <v/>
      </c>
      <c r="C1308" s="67" t="str">
        <f t="shared" si="192"/>
        <v/>
      </c>
      <c r="D1308" s="68" t="str">
        <f t="shared" si="193"/>
        <v/>
      </c>
      <c r="E1308" s="68" t="str">
        <f t="shared" si="194"/>
        <v/>
      </c>
      <c r="F1308" s="68" t="str">
        <f t="shared" si="195"/>
        <v/>
      </c>
      <c r="G1308" s="69"/>
      <c r="H1308" s="68" t="str">
        <f t="shared" si="196"/>
        <v/>
      </c>
      <c r="I1308" s="68" t="str">
        <f t="shared" si="197"/>
        <v/>
      </c>
      <c r="J1308" s="70" t="str">
        <f t="shared" si="198"/>
        <v/>
      </c>
      <c r="K1308" s="68" t="str">
        <f t="shared" si="199"/>
        <v/>
      </c>
      <c r="L1308" s="68" t="str">
        <f>IF(A1308="","",SUM($K$31:K1308))</f>
        <v/>
      </c>
    </row>
    <row r="1309" spans="1:12">
      <c r="A1309" s="65" t="str">
        <f t="shared" si="190"/>
        <v/>
      </c>
      <c r="B1309" s="66" t="str">
        <f t="shared" si="191"/>
        <v/>
      </c>
      <c r="C1309" s="67" t="str">
        <f t="shared" si="192"/>
        <v/>
      </c>
      <c r="D1309" s="68" t="str">
        <f t="shared" si="193"/>
        <v/>
      </c>
      <c r="E1309" s="68" t="str">
        <f t="shared" si="194"/>
        <v/>
      </c>
      <c r="F1309" s="68" t="str">
        <f t="shared" si="195"/>
        <v/>
      </c>
      <c r="G1309" s="69"/>
      <c r="H1309" s="68" t="str">
        <f t="shared" si="196"/>
        <v/>
      </c>
      <c r="I1309" s="68" t="str">
        <f t="shared" si="197"/>
        <v/>
      </c>
      <c r="J1309" s="70" t="str">
        <f t="shared" si="198"/>
        <v/>
      </c>
      <c r="K1309" s="68" t="str">
        <f t="shared" si="199"/>
        <v/>
      </c>
      <c r="L1309" s="68" t="str">
        <f>IF(A1309="","",SUM($K$31:K1309))</f>
        <v/>
      </c>
    </row>
    <row r="1310" spans="1:12">
      <c r="A1310" s="65" t="str">
        <f t="shared" si="190"/>
        <v/>
      </c>
      <c r="B1310" s="66" t="str">
        <f t="shared" si="191"/>
        <v/>
      </c>
      <c r="C1310" s="67" t="str">
        <f t="shared" si="192"/>
        <v/>
      </c>
      <c r="D1310" s="68" t="str">
        <f t="shared" si="193"/>
        <v/>
      </c>
      <c r="E1310" s="68" t="str">
        <f t="shared" si="194"/>
        <v/>
      </c>
      <c r="F1310" s="68" t="str">
        <f t="shared" si="195"/>
        <v/>
      </c>
      <c r="G1310" s="69"/>
      <c r="H1310" s="68" t="str">
        <f t="shared" si="196"/>
        <v/>
      </c>
      <c r="I1310" s="68" t="str">
        <f t="shared" si="197"/>
        <v/>
      </c>
      <c r="J1310" s="70" t="str">
        <f t="shared" si="198"/>
        <v/>
      </c>
      <c r="K1310" s="68" t="str">
        <f t="shared" si="199"/>
        <v/>
      </c>
      <c r="L1310" s="68" t="str">
        <f>IF(A1310="","",SUM($K$31:K1310))</f>
        <v/>
      </c>
    </row>
    <row r="1311" spans="1:12">
      <c r="A1311" s="65" t="str">
        <f t="shared" ref="A1311:A1374" si="200">IF(I1310="","",IF(OR(A1310&gt;=nper,ROUND(I1310,2)&lt;=0),"",A1310+1))</f>
        <v/>
      </c>
      <c r="B1311" s="66" t="str">
        <f t="shared" ref="B1311:B1374" si="201">IF(A1311="","",IF(OR(periods_per_year=26,periods_per_year=52),IF(periods_per_year=26,IF(A1311=1,fpdate,B1310+14),IF(periods_per_year=52,IF(A1311=1,fpdate,B1310+7),"n/a")),IF(periods_per_year=24,DATE(YEAR(fpdate),MONTH(fpdate)+(A1311-1)/2+IF(AND(DAY(fpdate)&gt;=15,MOD(A1311,2)=0),1,0),IF(MOD(A1311,2)=0,IF(DAY(fpdate)&gt;=15,DAY(fpdate)-14,DAY(fpdate)+14),DAY(fpdate))),IF(DAY(DATE(YEAR(fpdate),MONTH(fpdate)+A1311-1,DAY(fpdate)))&lt;&gt;DAY(fpdate),DATE(YEAR(fpdate),MONTH(fpdate)+A1311,0),DATE(YEAR(fpdate),MONTH(fpdate)+A1311-1,DAY(fpdate))))))</f>
        <v/>
      </c>
      <c r="C1311" s="67" t="str">
        <f t="shared" ref="C1311:C1374" si="202">IF(A1311="","",IF(variable,IF(A1311&lt;$L$6*periods_per_year,start_rate,IF($L$10&gt;=0,MIN($L$7,start_rate+$L$10*ROUNDUP((A1311-$L$6*periods_per_year)/$L$9,0)),MAX($L$8,start_rate+$L$10*ROUNDUP((A1311-$L$6*periods_per_year)/$L$9,0)))),start_rate))</f>
        <v/>
      </c>
      <c r="D1311" s="68" t="str">
        <f t="shared" ref="D1311:D1374" si="203">IF(A1311="","",ROUND((((1+C1311/CP)^(CP/periods_per_year))-1)*I1310,2))</f>
        <v/>
      </c>
      <c r="E1311" s="68" t="str">
        <f t="shared" ref="E1311:E1374" si="204">IF(A1311="","",IF(A1311=nper,I1310+D1311,MIN(I1310+D1311,IF(C1311=C1310,E1310,IF($D$10="Acc Bi-Weekly",ROUND((-PMT(((1+C1311/CP)^(CP/12))-1,(nper-A1311+1)*12/26,I1310))/2,2),IF($D$10="Acc Weekly",ROUND((-PMT(((1+C1311/CP)^(CP/12))-1,(nper-A1311+1)*12/52,I1310))/4,2),ROUND(-PMT(((1+C1311/CP)^(CP/periods_per_year))-1,nper-A1311+1,I1310),2)))))))</f>
        <v/>
      </c>
      <c r="F1311" s="68" t="str">
        <f t="shared" ref="F1311:F1374" si="205">IF(A1311="","",IF(I1310&lt;=E1311,0,IF(IF(MOD(A1311,int)=0,$D$14,0)+E1311&gt;=I1310+D1311,I1310+D1311-E1311,IF(MOD(A1311,int)=0,$D$14,0)+IF(IF(MOD(A1311,int)=0,$D$14,0)+IF(MOD(A1311-$D$17,periods_per_year)=0,$D$16,0)+E1311&lt;I1310+D1311,IF(MOD(A1311-$D$17,periods_per_year)=0,$D$16,0),I1310+D1311-IF(MOD(A1311,int)=0,$D$14,0)-E1311))))</f>
        <v/>
      </c>
      <c r="G1311" s="69"/>
      <c r="H1311" s="68" t="str">
        <f t="shared" ref="H1311:H1374" si="206">IF(A1311="","",E1311-D1311+G1311+IF(F1311="",0,F1311))</f>
        <v/>
      </c>
      <c r="I1311" s="68" t="str">
        <f t="shared" ref="I1311:I1374" si="207">IF(A1311="","",I1310-H1311)</f>
        <v/>
      </c>
      <c r="J1311" s="70" t="str">
        <f t="shared" ref="J1311:J1374" si="208">IF(A1311="","",IF(MOD(A1311,periods_per_year)=0,A1311/periods_per_year,""))</f>
        <v/>
      </c>
      <c r="K1311" s="68" t="str">
        <f t="shared" ref="K1311:K1374" si="209">IF(A1311="","",$L$22*D1311)</f>
        <v/>
      </c>
      <c r="L1311" s="68" t="str">
        <f>IF(A1311="","",SUM($K$31:K1311))</f>
        <v/>
      </c>
    </row>
    <row r="1312" spans="1:12">
      <c r="A1312" s="65" t="str">
        <f t="shared" si="200"/>
        <v/>
      </c>
      <c r="B1312" s="66" t="str">
        <f t="shared" si="201"/>
        <v/>
      </c>
      <c r="C1312" s="67" t="str">
        <f t="shared" si="202"/>
        <v/>
      </c>
      <c r="D1312" s="68" t="str">
        <f t="shared" si="203"/>
        <v/>
      </c>
      <c r="E1312" s="68" t="str">
        <f t="shared" si="204"/>
        <v/>
      </c>
      <c r="F1312" s="68" t="str">
        <f t="shared" si="205"/>
        <v/>
      </c>
      <c r="G1312" s="69"/>
      <c r="H1312" s="68" t="str">
        <f t="shared" si="206"/>
        <v/>
      </c>
      <c r="I1312" s="68" t="str">
        <f t="shared" si="207"/>
        <v/>
      </c>
      <c r="J1312" s="70" t="str">
        <f t="shared" si="208"/>
        <v/>
      </c>
      <c r="K1312" s="68" t="str">
        <f t="shared" si="209"/>
        <v/>
      </c>
      <c r="L1312" s="68" t="str">
        <f>IF(A1312="","",SUM($K$31:K1312))</f>
        <v/>
      </c>
    </row>
    <row r="1313" spans="1:12">
      <c r="A1313" s="65" t="str">
        <f t="shared" si="200"/>
        <v/>
      </c>
      <c r="B1313" s="66" t="str">
        <f t="shared" si="201"/>
        <v/>
      </c>
      <c r="C1313" s="67" t="str">
        <f t="shared" si="202"/>
        <v/>
      </c>
      <c r="D1313" s="68" t="str">
        <f t="shared" si="203"/>
        <v/>
      </c>
      <c r="E1313" s="68" t="str">
        <f t="shared" si="204"/>
        <v/>
      </c>
      <c r="F1313" s="68" t="str">
        <f t="shared" si="205"/>
        <v/>
      </c>
      <c r="G1313" s="69"/>
      <c r="H1313" s="68" t="str">
        <f t="shared" si="206"/>
        <v/>
      </c>
      <c r="I1313" s="68" t="str">
        <f t="shared" si="207"/>
        <v/>
      </c>
      <c r="J1313" s="70" t="str">
        <f t="shared" si="208"/>
        <v/>
      </c>
      <c r="K1313" s="68" t="str">
        <f t="shared" si="209"/>
        <v/>
      </c>
      <c r="L1313" s="68" t="str">
        <f>IF(A1313="","",SUM($K$31:K1313))</f>
        <v/>
      </c>
    </row>
    <row r="1314" spans="1:12">
      <c r="A1314" s="65" t="str">
        <f t="shared" si="200"/>
        <v/>
      </c>
      <c r="B1314" s="66" t="str">
        <f t="shared" si="201"/>
        <v/>
      </c>
      <c r="C1314" s="67" t="str">
        <f t="shared" si="202"/>
        <v/>
      </c>
      <c r="D1314" s="68" t="str">
        <f t="shared" si="203"/>
        <v/>
      </c>
      <c r="E1314" s="68" t="str">
        <f t="shared" si="204"/>
        <v/>
      </c>
      <c r="F1314" s="68" t="str">
        <f t="shared" si="205"/>
        <v/>
      </c>
      <c r="G1314" s="69"/>
      <c r="H1314" s="68" t="str">
        <f t="shared" si="206"/>
        <v/>
      </c>
      <c r="I1314" s="68" t="str">
        <f t="shared" si="207"/>
        <v/>
      </c>
      <c r="J1314" s="70" t="str">
        <f t="shared" si="208"/>
        <v/>
      </c>
      <c r="K1314" s="68" t="str">
        <f t="shared" si="209"/>
        <v/>
      </c>
      <c r="L1314" s="68" t="str">
        <f>IF(A1314="","",SUM($K$31:K1314))</f>
        <v/>
      </c>
    </row>
    <row r="1315" spans="1:12">
      <c r="A1315" s="65" t="str">
        <f t="shared" si="200"/>
        <v/>
      </c>
      <c r="B1315" s="66" t="str">
        <f t="shared" si="201"/>
        <v/>
      </c>
      <c r="C1315" s="67" t="str">
        <f t="shared" si="202"/>
        <v/>
      </c>
      <c r="D1315" s="68" t="str">
        <f t="shared" si="203"/>
        <v/>
      </c>
      <c r="E1315" s="68" t="str">
        <f t="shared" si="204"/>
        <v/>
      </c>
      <c r="F1315" s="68" t="str">
        <f t="shared" si="205"/>
        <v/>
      </c>
      <c r="G1315" s="69"/>
      <c r="H1315" s="68" t="str">
        <f t="shared" si="206"/>
        <v/>
      </c>
      <c r="I1315" s="68" t="str">
        <f t="shared" si="207"/>
        <v/>
      </c>
      <c r="J1315" s="70" t="str">
        <f t="shared" si="208"/>
        <v/>
      </c>
      <c r="K1315" s="68" t="str">
        <f t="shared" si="209"/>
        <v/>
      </c>
      <c r="L1315" s="68" t="str">
        <f>IF(A1315="","",SUM($K$31:K1315))</f>
        <v/>
      </c>
    </row>
    <row r="1316" spans="1:12">
      <c r="A1316" s="65" t="str">
        <f t="shared" si="200"/>
        <v/>
      </c>
      <c r="B1316" s="66" t="str">
        <f t="shared" si="201"/>
        <v/>
      </c>
      <c r="C1316" s="67" t="str">
        <f t="shared" si="202"/>
        <v/>
      </c>
      <c r="D1316" s="68" t="str">
        <f t="shared" si="203"/>
        <v/>
      </c>
      <c r="E1316" s="68" t="str">
        <f t="shared" si="204"/>
        <v/>
      </c>
      <c r="F1316" s="68" t="str">
        <f t="shared" si="205"/>
        <v/>
      </c>
      <c r="G1316" s="69"/>
      <c r="H1316" s="68" t="str">
        <f t="shared" si="206"/>
        <v/>
      </c>
      <c r="I1316" s="68" t="str">
        <f t="shared" si="207"/>
        <v/>
      </c>
      <c r="J1316" s="70" t="str">
        <f t="shared" si="208"/>
        <v/>
      </c>
      <c r="K1316" s="68" t="str">
        <f t="shared" si="209"/>
        <v/>
      </c>
      <c r="L1316" s="68" t="str">
        <f>IF(A1316="","",SUM($K$31:K1316))</f>
        <v/>
      </c>
    </row>
    <row r="1317" spans="1:12">
      <c r="A1317" s="65" t="str">
        <f t="shared" si="200"/>
        <v/>
      </c>
      <c r="B1317" s="66" t="str">
        <f t="shared" si="201"/>
        <v/>
      </c>
      <c r="C1317" s="67" t="str">
        <f t="shared" si="202"/>
        <v/>
      </c>
      <c r="D1317" s="68" t="str">
        <f t="shared" si="203"/>
        <v/>
      </c>
      <c r="E1317" s="68" t="str">
        <f t="shared" si="204"/>
        <v/>
      </c>
      <c r="F1317" s="68" t="str">
        <f t="shared" si="205"/>
        <v/>
      </c>
      <c r="G1317" s="69"/>
      <c r="H1317" s="68" t="str">
        <f t="shared" si="206"/>
        <v/>
      </c>
      <c r="I1317" s="68" t="str">
        <f t="shared" si="207"/>
        <v/>
      </c>
      <c r="J1317" s="70" t="str">
        <f t="shared" si="208"/>
        <v/>
      </c>
      <c r="K1317" s="68" t="str">
        <f t="shared" si="209"/>
        <v/>
      </c>
      <c r="L1317" s="68" t="str">
        <f>IF(A1317="","",SUM($K$31:K1317))</f>
        <v/>
      </c>
    </row>
    <row r="1318" spans="1:12">
      <c r="A1318" s="65" t="str">
        <f t="shared" si="200"/>
        <v/>
      </c>
      <c r="B1318" s="66" t="str">
        <f t="shared" si="201"/>
        <v/>
      </c>
      <c r="C1318" s="67" t="str">
        <f t="shared" si="202"/>
        <v/>
      </c>
      <c r="D1318" s="68" t="str">
        <f t="shared" si="203"/>
        <v/>
      </c>
      <c r="E1318" s="68" t="str">
        <f t="shared" si="204"/>
        <v/>
      </c>
      <c r="F1318" s="68" t="str">
        <f t="shared" si="205"/>
        <v/>
      </c>
      <c r="G1318" s="69"/>
      <c r="H1318" s="68" t="str">
        <f t="shared" si="206"/>
        <v/>
      </c>
      <c r="I1318" s="68" t="str">
        <f t="shared" si="207"/>
        <v/>
      </c>
      <c r="J1318" s="70" t="str">
        <f t="shared" si="208"/>
        <v/>
      </c>
      <c r="K1318" s="68" t="str">
        <f t="shared" si="209"/>
        <v/>
      </c>
      <c r="L1318" s="68" t="str">
        <f>IF(A1318="","",SUM($K$31:K1318))</f>
        <v/>
      </c>
    </row>
    <row r="1319" spans="1:12">
      <c r="A1319" s="65" t="str">
        <f t="shared" si="200"/>
        <v/>
      </c>
      <c r="B1319" s="66" t="str">
        <f t="shared" si="201"/>
        <v/>
      </c>
      <c r="C1319" s="67" t="str">
        <f t="shared" si="202"/>
        <v/>
      </c>
      <c r="D1319" s="68" t="str">
        <f t="shared" si="203"/>
        <v/>
      </c>
      <c r="E1319" s="68" t="str">
        <f t="shared" si="204"/>
        <v/>
      </c>
      <c r="F1319" s="68" t="str">
        <f t="shared" si="205"/>
        <v/>
      </c>
      <c r="G1319" s="69"/>
      <c r="H1319" s="68" t="str">
        <f t="shared" si="206"/>
        <v/>
      </c>
      <c r="I1319" s="68" t="str">
        <f t="shared" si="207"/>
        <v/>
      </c>
      <c r="J1319" s="70" t="str">
        <f t="shared" si="208"/>
        <v/>
      </c>
      <c r="K1319" s="68" t="str">
        <f t="shared" si="209"/>
        <v/>
      </c>
      <c r="L1319" s="68" t="str">
        <f>IF(A1319="","",SUM($K$31:K1319))</f>
        <v/>
      </c>
    </row>
    <row r="1320" spans="1:12">
      <c r="A1320" s="65" t="str">
        <f t="shared" si="200"/>
        <v/>
      </c>
      <c r="B1320" s="66" t="str">
        <f t="shared" si="201"/>
        <v/>
      </c>
      <c r="C1320" s="67" t="str">
        <f t="shared" si="202"/>
        <v/>
      </c>
      <c r="D1320" s="68" t="str">
        <f t="shared" si="203"/>
        <v/>
      </c>
      <c r="E1320" s="68" t="str">
        <f t="shared" si="204"/>
        <v/>
      </c>
      <c r="F1320" s="68" t="str">
        <f t="shared" si="205"/>
        <v/>
      </c>
      <c r="G1320" s="69"/>
      <c r="H1320" s="68" t="str">
        <f t="shared" si="206"/>
        <v/>
      </c>
      <c r="I1320" s="68" t="str">
        <f t="shared" si="207"/>
        <v/>
      </c>
      <c r="J1320" s="70" t="str">
        <f t="shared" si="208"/>
        <v/>
      </c>
      <c r="K1320" s="68" t="str">
        <f t="shared" si="209"/>
        <v/>
      </c>
      <c r="L1320" s="68" t="str">
        <f>IF(A1320="","",SUM($K$31:K1320))</f>
        <v/>
      </c>
    </row>
    <row r="1321" spans="1:12">
      <c r="A1321" s="65" t="str">
        <f t="shared" si="200"/>
        <v/>
      </c>
      <c r="B1321" s="66" t="str">
        <f t="shared" si="201"/>
        <v/>
      </c>
      <c r="C1321" s="67" t="str">
        <f t="shared" si="202"/>
        <v/>
      </c>
      <c r="D1321" s="68" t="str">
        <f t="shared" si="203"/>
        <v/>
      </c>
      <c r="E1321" s="68" t="str">
        <f t="shared" si="204"/>
        <v/>
      </c>
      <c r="F1321" s="68" t="str">
        <f t="shared" si="205"/>
        <v/>
      </c>
      <c r="G1321" s="69"/>
      <c r="H1321" s="68" t="str">
        <f t="shared" si="206"/>
        <v/>
      </c>
      <c r="I1321" s="68" t="str">
        <f t="shared" si="207"/>
        <v/>
      </c>
      <c r="J1321" s="70" t="str">
        <f t="shared" si="208"/>
        <v/>
      </c>
      <c r="K1321" s="68" t="str">
        <f t="shared" si="209"/>
        <v/>
      </c>
      <c r="L1321" s="68" t="str">
        <f>IF(A1321="","",SUM($K$31:K1321))</f>
        <v/>
      </c>
    </row>
    <row r="1322" spans="1:12">
      <c r="A1322" s="65" t="str">
        <f t="shared" si="200"/>
        <v/>
      </c>
      <c r="B1322" s="66" t="str">
        <f t="shared" si="201"/>
        <v/>
      </c>
      <c r="C1322" s="67" t="str">
        <f t="shared" si="202"/>
        <v/>
      </c>
      <c r="D1322" s="68" t="str">
        <f t="shared" si="203"/>
        <v/>
      </c>
      <c r="E1322" s="68" t="str">
        <f t="shared" si="204"/>
        <v/>
      </c>
      <c r="F1322" s="68" t="str">
        <f t="shared" si="205"/>
        <v/>
      </c>
      <c r="G1322" s="69"/>
      <c r="H1322" s="68" t="str">
        <f t="shared" si="206"/>
        <v/>
      </c>
      <c r="I1322" s="68" t="str">
        <f t="shared" si="207"/>
        <v/>
      </c>
      <c r="J1322" s="70" t="str">
        <f t="shared" si="208"/>
        <v/>
      </c>
      <c r="K1322" s="68" t="str">
        <f t="shared" si="209"/>
        <v/>
      </c>
      <c r="L1322" s="68" t="str">
        <f>IF(A1322="","",SUM($K$31:K1322))</f>
        <v/>
      </c>
    </row>
    <row r="1323" spans="1:12">
      <c r="A1323" s="65" t="str">
        <f t="shared" si="200"/>
        <v/>
      </c>
      <c r="B1323" s="66" t="str">
        <f t="shared" si="201"/>
        <v/>
      </c>
      <c r="C1323" s="67" t="str">
        <f t="shared" si="202"/>
        <v/>
      </c>
      <c r="D1323" s="68" t="str">
        <f t="shared" si="203"/>
        <v/>
      </c>
      <c r="E1323" s="68" t="str">
        <f t="shared" si="204"/>
        <v/>
      </c>
      <c r="F1323" s="68" t="str">
        <f t="shared" si="205"/>
        <v/>
      </c>
      <c r="G1323" s="69"/>
      <c r="H1323" s="68" t="str">
        <f t="shared" si="206"/>
        <v/>
      </c>
      <c r="I1323" s="68" t="str">
        <f t="shared" si="207"/>
        <v/>
      </c>
      <c r="J1323" s="70" t="str">
        <f t="shared" si="208"/>
        <v/>
      </c>
      <c r="K1323" s="68" t="str">
        <f t="shared" si="209"/>
        <v/>
      </c>
      <c r="L1323" s="68" t="str">
        <f>IF(A1323="","",SUM($K$31:K1323))</f>
        <v/>
      </c>
    </row>
    <row r="1324" spans="1:12">
      <c r="A1324" s="65" t="str">
        <f t="shared" si="200"/>
        <v/>
      </c>
      <c r="B1324" s="66" t="str">
        <f t="shared" si="201"/>
        <v/>
      </c>
      <c r="C1324" s="67" t="str">
        <f t="shared" si="202"/>
        <v/>
      </c>
      <c r="D1324" s="68" t="str">
        <f t="shared" si="203"/>
        <v/>
      </c>
      <c r="E1324" s="68" t="str">
        <f t="shared" si="204"/>
        <v/>
      </c>
      <c r="F1324" s="68" t="str">
        <f t="shared" si="205"/>
        <v/>
      </c>
      <c r="G1324" s="69"/>
      <c r="H1324" s="68" t="str">
        <f t="shared" si="206"/>
        <v/>
      </c>
      <c r="I1324" s="68" t="str">
        <f t="shared" si="207"/>
        <v/>
      </c>
      <c r="J1324" s="70" t="str">
        <f t="shared" si="208"/>
        <v/>
      </c>
      <c r="K1324" s="68" t="str">
        <f t="shared" si="209"/>
        <v/>
      </c>
      <c r="L1324" s="68" t="str">
        <f>IF(A1324="","",SUM($K$31:K1324))</f>
        <v/>
      </c>
    </row>
    <row r="1325" spans="1:12">
      <c r="A1325" s="65" t="str">
        <f t="shared" si="200"/>
        <v/>
      </c>
      <c r="B1325" s="66" t="str">
        <f t="shared" si="201"/>
        <v/>
      </c>
      <c r="C1325" s="67" t="str">
        <f t="shared" si="202"/>
        <v/>
      </c>
      <c r="D1325" s="68" t="str">
        <f t="shared" si="203"/>
        <v/>
      </c>
      <c r="E1325" s="68" t="str">
        <f t="shared" si="204"/>
        <v/>
      </c>
      <c r="F1325" s="68" t="str">
        <f t="shared" si="205"/>
        <v/>
      </c>
      <c r="G1325" s="69"/>
      <c r="H1325" s="68" t="str">
        <f t="shared" si="206"/>
        <v/>
      </c>
      <c r="I1325" s="68" t="str">
        <f t="shared" si="207"/>
        <v/>
      </c>
      <c r="J1325" s="70" t="str">
        <f t="shared" si="208"/>
        <v/>
      </c>
      <c r="K1325" s="68" t="str">
        <f t="shared" si="209"/>
        <v/>
      </c>
      <c r="L1325" s="68" t="str">
        <f>IF(A1325="","",SUM($K$31:K1325))</f>
        <v/>
      </c>
    </row>
    <row r="1326" spans="1:12">
      <c r="A1326" s="65" t="str">
        <f t="shared" si="200"/>
        <v/>
      </c>
      <c r="B1326" s="66" t="str">
        <f t="shared" si="201"/>
        <v/>
      </c>
      <c r="C1326" s="67" t="str">
        <f t="shared" si="202"/>
        <v/>
      </c>
      <c r="D1326" s="68" t="str">
        <f t="shared" si="203"/>
        <v/>
      </c>
      <c r="E1326" s="68" t="str">
        <f t="shared" si="204"/>
        <v/>
      </c>
      <c r="F1326" s="68" t="str">
        <f t="shared" si="205"/>
        <v/>
      </c>
      <c r="G1326" s="69"/>
      <c r="H1326" s="68" t="str">
        <f t="shared" si="206"/>
        <v/>
      </c>
      <c r="I1326" s="68" t="str">
        <f t="shared" si="207"/>
        <v/>
      </c>
      <c r="J1326" s="70" t="str">
        <f t="shared" si="208"/>
        <v/>
      </c>
      <c r="K1326" s="68" t="str">
        <f t="shared" si="209"/>
        <v/>
      </c>
      <c r="L1326" s="68" t="str">
        <f>IF(A1326="","",SUM($K$31:K1326))</f>
        <v/>
      </c>
    </row>
    <row r="1327" spans="1:12">
      <c r="A1327" s="65" t="str">
        <f t="shared" si="200"/>
        <v/>
      </c>
      <c r="B1327" s="66" t="str">
        <f t="shared" si="201"/>
        <v/>
      </c>
      <c r="C1327" s="67" t="str">
        <f t="shared" si="202"/>
        <v/>
      </c>
      <c r="D1327" s="68" t="str">
        <f t="shared" si="203"/>
        <v/>
      </c>
      <c r="E1327" s="68" t="str">
        <f t="shared" si="204"/>
        <v/>
      </c>
      <c r="F1327" s="68" t="str">
        <f t="shared" si="205"/>
        <v/>
      </c>
      <c r="G1327" s="69"/>
      <c r="H1327" s="68" t="str">
        <f t="shared" si="206"/>
        <v/>
      </c>
      <c r="I1327" s="68" t="str">
        <f t="shared" si="207"/>
        <v/>
      </c>
      <c r="J1327" s="70" t="str">
        <f t="shared" si="208"/>
        <v/>
      </c>
      <c r="K1327" s="68" t="str">
        <f t="shared" si="209"/>
        <v/>
      </c>
      <c r="L1327" s="68" t="str">
        <f>IF(A1327="","",SUM($K$31:K1327))</f>
        <v/>
      </c>
    </row>
    <row r="1328" spans="1:12">
      <c r="A1328" s="65" t="str">
        <f t="shared" si="200"/>
        <v/>
      </c>
      <c r="B1328" s="66" t="str">
        <f t="shared" si="201"/>
        <v/>
      </c>
      <c r="C1328" s="67" t="str">
        <f t="shared" si="202"/>
        <v/>
      </c>
      <c r="D1328" s="68" t="str">
        <f t="shared" si="203"/>
        <v/>
      </c>
      <c r="E1328" s="68" t="str">
        <f t="shared" si="204"/>
        <v/>
      </c>
      <c r="F1328" s="68" t="str">
        <f t="shared" si="205"/>
        <v/>
      </c>
      <c r="G1328" s="69"/>
      <c r="H1328" s="68" t="str">
        <f t="shared" si="206"/>
        <v/>
      </c>
      <c r="I1328" s="68" t="str">
        <f t="shared" si="207"/>
        <v/>
      </c>
      <c r="J1328" s="70" t="str">
        <f t="shared" si="208"/>
        <v/>
      </c>
      <c r="K1328" s="68" t="str">
        <f t="shared" si="209"/>
        <v/>
      </c>
      <c r="L1328" s="68" t="str">
        <f>IF(A1328="","",SUM($K$31:K1328))</f>
        <v/>
      </c>
    </row>
    <row r="1329" spans="1:12">
      <c r="A1329" s="65" t="str">
        <f t="shared" si="200"/>
        <v/>
      </c>
      <c r="B1329" s="66" t="str">
        <f t="shared" si="201"/>
        <v/>
      </c>
      <c r="C1329" s="67" t="str">
        <f t="shared" si="202"/>
        <v/>
      </c>
      <c r="D1329" s="68" t="str">
        <f t="shared" si="203"/>
        <v/>
      </c>
      <c r="E1329" s="68" t="str">
        <f t="shared" si="204"/>
        <v/>
      </c>
      <c r="F1329" s="68" t="str">
        <f t="shared" si="205"/>
        <v/>
      </c>
      <c r="G1329" s="69"/>
      <c r="H1329" s="68" t="str">
        <f t="shared" si="206"/>
        <v/>
      </c>
      <c r="I1329" s="68" t="str">
        <f t="shared" si="207"/>
        <v/>
      </c>
      <c r="J1329" s="70" t="str">
        <f t="shared" si="208"/>
        <v/>
      </c>
      <c r="K1329" s="68" t="str">
        <f t="shared" si="209"/>
        <v/>
      </c>
      <c r="L1329" s="68" t="str">
        <f>IF(A1329="","",SUM($K$31:K1329))</f>
        <v/>
      </c>
    </row>
    <row r="1330" spans="1:12">
      <c r="A1330" s="65" t="str">
        <f t="shared" si="200"/>
        <v/>
      </c>
      <c r="B1330" s="66" t="str">
        <f t="shared" si="201"/>
        <v/>
      </c>
      <c r="C1330" s="67" t="str">
        <f t="shared" si="202"/>
        <v/>
      </c>
      <c r="D1330" s="68" t="str">
        <f t="shared" si="203"/>
        <v/>
      </c>
      <c r="E1330" s="68" t="str">
        <f t="shared" si="204"/>
        <v/>
      </c>
      <c r="F1330" s="68" t="str">
        <f t="shared" si="205"/>
        <v/>
      </c>
      <c r="G1330" s="69"/>
      <c r="H1330" s="68" t="str">
        <f t="shared" si="206"/>
        <v/>
      </c>
      <c r="I1330" s="68" t="str">
        <f t="shared" si="207"/>
        <v/>
      </c>
      <c r="J1330" s="70" t="str">
        <f t="shared" si="208"/>
        <v/>
      </c>
      <c r="K1330" s="68" t="str">
        <f t="shared" si="209"/>
        <v/>
      </c>
      <c r="L1330" s="68" t="str">
        <f>IF(A1330="","",SUM($K$31:K1330))</f>
        <v/>
      </c>
    </row>
    <row r="1331" spans="1:12">
      <c r="A1331" s="65" t="str">
        <f t="shared" si="200"/>
        <v/>
      </c>
      <c r="B1331" s="66" t="str">
        <f t="shared" si="201"/>
        <v/>
      </c>
      <c r="C1331" s="67" t="str">
        <f t="shared" si="202"/>
        <v/>
      </c>
      <c r="D1331" s="68" t="str">
        <f t="shared" si="203"/>
        <v/>
      </c>
      <c r="E1331" s="68" t="str">
        <f t="shared" si="204"/>
        <v/>
      </c>
      <c r="F1331" s="68" t="str">
        <f t="shared" si="205"/>
        <v/>
      </c>
      <c r="G1331" s="69"/>
      <c r="H1331" s="68" t="str">
        <f t="shared" si="206"/>
        <v/>
      </c>
      <c r="I1331" s="68" t="str">
        <f t="shared" si="207"/>
        <v/>
      </c>
      <c r="J1331" s="70" t="str">
        <f t="shared" si="208"/>
        <v/>
      </c>
      <c r="K1331" s="68" t="str">
        <f t="shared" si="209"/>
        <v/>
      </c>
      <c r="L1331" s="68" t="str">
        <f>IF(A1331="","",SUM($K$31:K1331))</f>
        <v/>
      </c>
    </row>
    <row r="1332" spans="1:12">
      <c r="A1332" s="65" t="str">
        <f t="shared" si="200"/>
        <v/>
      </c>
      <c r="B1332" s="66" t="str">
        <f t="shared" si="201"/>
        <v/>
      </c>
      <c r="C1332" s="67" t="str">
        <f t="shared" si="202"/>
        <v/>
      </c>
      <c r="D1332" s="68" t="str">
        <f t="shared" si="203"/>
        <v/>
      </c>
      <c r="E1332" s="68" t="str">
        <f t="shared" si="204"/>
        <v/>
      </c>
      <c r="F1332" s="68" t="str">
        <f t="shared" si="205"/>
        <v/>
      </c>
      <c r="G1332" s="69"/>
      <c r="H1332" s="68" t="str">
        <f t="shared" si="206"/>
        <v/>
      </c>
      <c r="I1332" s="68" t="str">
        <f t="shared" si="207"/>
        <v/>
      </c>
      <c r="J1332" s="70" t="str">
        <f t="shared" si="208"/>
        <v/>
      </c>
      <c r="K1332" s="68" t="str">
        <f t="shared" si="209"/>
        <v/>
      </c>
      <c r="L1332" s="68" t="str">
        <f>IF(A1332="","",SUM($K$31:K1332))</f>
        <v/>
      </c>
    </row>
    <row r="1333" spans="1:12">
      <c r="A1333" s="65" t="str">
        <f t="shared" si="200"/>
        <v/>
      </c>
      <c r="B1333" s="66" t="str">
        <f t="shared" si="201"/>
        <v/>
      </c>
      <c r="C1333" s="67" t="str">
        <f t="shared" si="202"/>
        <v/>
      </c>
      <c r="D1333" s="68" t="str">
        <f t="shared" si="203"/>
        <v/>
      </c>
      <c r="E1333" s="68" t="str">
        <f t="shared" si="204"/>
        <v/>
      </c>
      <c r="F1333" s="68" t="str">
        <f t="shared" si="205"/>
        <v/>
      </c>
      <c r="G1333" s="69"/>
      <c r="H1333" s="68" t="str">
        <f t="shared" si="206"/>
        <v/>
      </c>
      <c r="I1333" s="68" t="str">
        <f t="shared" si="207"/>
        <v/>
      </c>
      <c r="J1333" s="70" t="str">
        <f t="shared" si="208"/>
        <v/>
      </c>
      <c r="K1333" s="68" t="str">
        <f t="shared" si="209"/>
        <v/>
      </c>
      <c r="L1333" s="68" t="str">
        <f>IF(A1333="","",SUM($K$31:K1333))</f>
        <v/>
      </c>
    </row>
    <row r="1334" spans="1:12">
      <c r="A1334" s="65" t="str">
        <f t="shared" si="200"/>
        <v/>
      </c>
      <c r="B1334" s="66" t="str">
        <f t="shared" si="201"/>
        <v/>
      </c>
      <c r="C1334" s="67" t="str">
        <f t="shared" si="202"/>
        <v/>
      </c>
      <c r="D1334" s="68" t="str">
        <f t="shared" si="203"/>
        <v/>
      </c>
      <c r="E1334" s="68" t="str">
        <f t="shared" si="204"/>
        <v/>
      </c>
      <c r="F1334" s="68" t="str">
        <f t="shared" si="205"/>
        <v/>
      </c>
      <c r="G1334" s="69"/>
      <c r="H1334" s="68" t="str">
        <f t="shared" si="206"/>
        <v/>
      </c>
      <c r="I1334" s="68" t="str">
        <f t="shared" si="207"/>
        <v/>
      </c>
      <c r="J1334" s="70" t="str">
        <f t="shared" si="208"/>
        <v/>
      </c>
      <c r="K1334" s="68" t="str">
        <f t="shared" si="209"/>
        <v/>
      </c>
      <c r="L1334" s="68" t="str">
        <f>IF(A1334="","",SUM($K$31:K1334))</f>
        <v/>
      </c>
    </row>
    <row r="1335" spans="1:12">
      <c r="A1335" s="65" t="str">
        <f t="shared" si="200"/>
        <v/>
      </c>
      <c r="B1335" s="66" t="str">
        <f t="shared" si="201"/>
        <v/>
      </c>
      <c r="C1335" s="67" t="str">
        <f t="shared" si="202"/>
        <v/>
      </c>
      <c r="D1335" s="68" t="str">
        <f t="shared" si="203"/>
        <v/>
      </c>
      <c r="E1335" s="68" t="str">
        <f t="shared" si="204"/>
        <v/>
      </c>
      <c r="F1335" s="68" t="str">
        <f t="shared" si="205"/>
        <v/>
      </c>
      <c r="G1335" s="69"/>
      <c r="H1335" s="68" t="str">
        <f t="shared" si="206"/>
        <v/>
      </c>
      <c r="I1335" s="68" t="str">
        <f t="shared" si="207"/>
        <v/>
      </c>
      <c r="J1335" s="70" t="str">
        <f t="shared" si="208"/>
        <v/>
      </c>
      <c r="K1335" s="68" t="str">
        <f t="shared" si="209"/>
        <v/>
      </c>
      <c r="L1335" s="68" t="str">
        <f>IF(A1335="","",SUM($K$31:K1335))</f>
        <v/>
      </c>
    </row>
    <row r="1336" spans="1:12">
      <c r="A1336" s="65" t="str">
        <f t="shared" si="200"/>
        <v/>
      </c>
      <c r="B1336" s="66" t="str">
        <f t="shared" si="201"/>
        <v/>
      </c>
      <c r="C1336" s="67" t="str">
        <f t="shared" si="202"/>
        <v/>
      </c>
      <c r="D1336" s="68" t="str">
        <f t="shared" si="203"/>
        <v/>
      </c>
      <c r="E1336" s="68" t="str">
        <f t="shared" si="204"/>
        <v/>
      </c>
      <c r="F1336" s="68" t="str">
        <f t="shared" si="205"/>
        <v/>
      </c>
      <c r="G1336" s="69"/>
      <c r="H1336" s="68" t="str">
        <f t="shared" si="206"/>
        <v/>
      </c>
      <c r="I1336" s="68" t="str">
        <f t="shared" si="207"/>
        <v/>
      </c>
      <c r="J1336" s="70" t="str">
        <f t="shared" si="208"/>
        <v/>
      </c>
      <c r="K1336" s="68" t="str">
        <f t="shared" si="209"/>
        <v/>
      </c>
      <c r="L1336" s="68" t="str">
        <f>IF(A1336="","",SUM($K$31:K1336))</f>
        <v/>
      </c>
    </row>
    <row r="1337" spans="1:12">
      <c r="A1337" s="65" t="str">
        <f t="shared" si="200"/>
        <v/>
      </c>
      <c r="B1337" s="66" t="str">
        <f t="shared" si="201"/>
        <v/>
      </c>
      <c r="C1337" s="67" t="str">
        <f t="shared" si="202"/>
        <v/>
      </c>
      <c r="D1337" s="68" t="str">
        <f t="shared" si="203"/>
        <v/>
      </c>
      <c r="E1337" s="68" t="str">
        <f t="shared" si="204"/>
        <v/>
      </c>
      <c r="F1337" s="68" t="str">
        <f t="shared" si="205"/>
        <v/>
      </c>
      <c r="G1337" s="69"/>
      <c r="H1337" s="68" t="str">
        <f t="shared" si="206"/>
        <v/>
      </c>
      <c r="I1337" s="68" t="str">
        <f t="shared" si="207"/>
        <v/>
      </c>
      <c r="J1337" s="70" t="str">
        <f t="shared" si="208"/>
        <v/>
      </c>
      <c r="K1337" s="68" t="str">
        <f t="shared" si="209"/>
        <v/>
      </c>
      <c r="L1337" s="68" t="str">
        <f>IF(A1337="","",SUM($K$31:K1337))</f>
        <v/>
      </c>
    </row>
    <row r="1338" spans="1:12">
      <c r="A1338" s="65" t="str">
        <f t="shared" si="200"/>
        <v/>
      </c>
      <c r="B1338" s="66" t="str">
        <f t="shared" si="201"/>
        <v/>
      </c>
      <c r="C1338" s="67" t="str">
        <f t="shared" si="202"/>
        <v/>
      </c>
      <c r="D1338" s="68" t="str">
        <f t="shared" si="203"/>
        <v/>
      </c>
      <c r="E1338" s="68" t="str">
        <f t="shared" si="204"/>
        <v/>
      </c>
      <c r="F1338" s="68" t="str">
        <f t="shared" si="205"/>
        <v/>
      </c>
      <c r="G1338" s="69"/>
      <c r="H1338" s="68" t="str">
        <f t="shared" si="206"/>
        <v/>
      </c>
      <c r="I1338" s="68" t="str">
        <f t="shared" si="207"/>
        <v/>
      </c>
      <c r="J1338" s="70" t="str">
        <f t="shared" si="208"/>
        <v/>
      </c>
      <c r="K1338" s="68" t="str">
        <f t="shared" si="209"/>
        <v/>
      </c>
      <c r="L1338" s="68" t="str">
        <f>IF(A1338="","",SUM($K$31:K1338))</f>
        <v/>
      </c>
    </row>
    <row r="1339" spans="1:12">
      <c r="A1339" s="65" t="str">
        <f t="shared" si="200"/>
        <v/>
      </c>
      <c r="B1339" s="66" t="str">
        <f t="shared" si="201"/>
        <v/>
      </c>
      <c r="C1339" s="67" t="str">
        <f t="shared" si="202"/>
        <v/>
      </c>
      <c r="D1339" s="68" t="str">
        <f t="shared" si="203"/>
        <v/>
      </c>
      <c r="E1339" s="68" t="str">
        <f t="shared" si="204"/>
        <v/>
      </c>
      <c r="F1339" s="68" t="str">
        <f t="shared" si="205"/>
        <v/>
      </c>
      <c r="G1339" s="69"/>
      <c r="H1339" s="68" t="str">
        <f t="shared" si="206"/>
        <v/>
      </c>
      <c r="I1339" s="68" t="str">
        <f t="shared" si="207"/>
        <v/>
      </c>
      <c r="J1339" s="70" t="str">
        <f t="shared" si="208"/>
        <v/>
      </c>
      <c r="K1339" s="68" t="str">
        <f t="shared" si="209"/>
        <v/>
      </c>
      <c r="L1339" s="68" t="str">
        <f>IF(A1339="","",SUM($K$31:K1339))</f>
        <v/>
      </c>
    </row>
    <row r="1340" spans="1:12">
      <c r="A1340" s="65" t="str">
        <f t="shared" si="200"/>
        <v/>
      </c>
      <c r="B1340" s="66" t="str">
        <f t="shared" si="201"/>
        <v/>
      </c>
      <c r="C1340" s="67" t="str">
        <f t="shared" si="202"/>
        <v/>
      </c>
      <c r="D1340" s="68" t="str">
        <f t="shared" si="203"/>
        <v/>
      </c>
      <c r="E1340" s="68" t="str">
        <f t="shared" si="204"/>
        <v/>
      </c>
      <c r="F1340" s="68" t="str">
        <f t="shared" si="205"/>
        <v/>
      </c>
      <c r="G1340" s="69"/>
      <c r="H1340" s="68" t="str">
        <f t="shared" si="206"/>
        <v/>
      </c>
      <c r="I1340" s="68" t="str">
        <f t="shared" si="207"/>
        <v/>
      </c>
      <c r="J1340" s="70" t="str">
        <f t="shared" si="208"/>
        <v/>
      </c>
      <c r="K1340" s="68" t="str">
        <f t="shared" si="209"/>
        <v/>
      </c>
      <c r="L1340" s="68" t="str">
        <f>IF(A1340="","",SUM($K$31:K1340))</f>
        <v/>
      </c>
    </row>
    <row r="1341" spans="1:12">
      <c r="A1341" s="65" t="str">
        <f t="shared" si="200"/>
        <v/>
      </c>
      <c r="B1341" s="66" t="str">
        <f t="shared" si="201"/>
        <v/>
      </c>
      <c r="C1341" s="67" t="str">
        <f t="shared" si="202"/>
        <v/>
      </c>
      <c r="D1341" s="68" t="str">
        <f t="shared" si="203"/>
        <v/>
      </c>
      <c r="E1341" s="68" t="str">
        <f t="shared" si="204"/>
        <v/>
      </c>
      <c r="F1341" s="68" t="str">
        <f t="shared" si="205"/>
        <v/>
      </c>
      <c r="G1341" s="69"/>
      <c r="H1341" s="68" t="str">
        <f t="shared" si="206"/>
        <v/>
      </c>
      <c r="I1341" s="68" t="str">
        <f t="shared" si="207"/>
        <v/>
      </c>
      <c r="J1341" s="70" t="str">
        <f t="shared" si="208"/>
        <v/>
      </c>
      <c r="K1341" s="68" t="str">
        <f t="shared" si="209"/>
        <v/>
      </c>
      <c r="L1341" s="68" t="str">
        <f>IF(A1341="","",SUM($K$31:K1341))</f>
        <v/>
      </c>
    </row>
    <row r="1342" spans="1:12">
      <c r="A1342" s="65" t="str">
        <f t="shared" si="200"/>
        <v/>
      </c>
      <c r="B1342" s="66" t="str">
        <f t="shared" si="201"/>
        <v/>
      </c>
      <c r="C1342" s="67" t="str">
        <f t="shared" si="202"/>
        <v/>
      </c>
      <c r="D1342" s="68" t="str">
        <f t="shared" si="203"/>
        <v/>
      </c>
      <c r="E1342" s="68" t="str">
        <f t="shared" si="204"/>
        <v/>
      </c>
      <c r="F1342" s="68" t="str">
        <f t="shared" si="205"/>
        <v/>
      </c>
      <c r="G1342" s="69"/>
      <c r="H1342" s="68" t="str">
        <f t="shared" si="206"/>
        <v/>
      </c>
      <c r="I1342" s="68" t="str">
        <f t="shared" si="207"/>
        <v/>
      </c>
      <c r="J1342" s="70" t="str">
        <f t="shared" si="208"/>
        <v/>
      </c>
      <c r="K1342" s="68" t="str">
        <f t="shared" si="209"/>
        <v/>
      </c>
      <c r="L1342" s="68" t="str">
        <f>IF(A1342="","",SUM($K$31:K1342))</f>
        <v/>
      </c>
    </row>
    <row r="1343" spans="1:12">
      <c r="A1343" s="65" t="str">
        <f t="shared" si="200"/>
        <v/>
      </c>
      <c r="B1343" s="66" t="str">
        <f t="shared" si="201"/>
        <v/>
      </c>
      <c r="C1343" s="67" t="str">
        <f t="shared" si="202"/>
        <v/>
      </c>
      <c r="D1343" s="68" t="str">
        <f t="shared" si="203"/>
        <v/>
      </c>
      <c r="E1343" s="68" t="str">
        <f t="shared" si="204"/>
        <v/>
      </c>
      <c r="F1343" s="68" t="str">
        <f t="shared" si="205"/>
        <v/>
      </c>
      <c r="G1343" s="69"/>
      <c r="H1343" s="68" t="str">
        <f t="shared" si="206"/>
        <v/>
      </c>
      <c r="I1343" s="68" t="str">
        <f t="shared" si="207"/>
        <v/>
      </c>
      <c r="J1343" s="70" t="str">
        <f t="shared" si="208"/>
        <v/>
      </c>
      <c r="K1343" s="68" t="str">
        <f t="shared" si="209"/>
        <v/>
      </c>
      <c r="L1343" s="68" t="str">
        <f>IF(A1343="","",SUM($K$31:K1343))</f>
        <v/>
      </c>
    </row>
    <row r="1344" spans="1:12">
      <c r="A1344" s="65" t="str">
        <f t="shared" si="200"/>
        <v/>
      </c>
      <c r="B1344" s="66" t="str">
        <f t="shared" si="201"/>
        <v/>
      </c>
      <c r="C1344" s="67" t="str">
        <f t="shared" si="202"/>
        <v/>
      </c>
      <c r="D1344" s="68" t="str">
        <f t="shared" si="203"/>
        <v/>
      </c>
      <c r="E1344" s="68" t="str">
        <f t="shared" si="204"/>
        <v/>
      </c>
      <c r="F1344" s="68" t="str">
        <f t="shared" si="205"/>
        <v/>
      </c>
      <c r="G1344" s="69"/>
      <c r="H1344" s="68" t="str">
        <f t="shared" si="206"/>
        <v/>
      </c>
      <c r="I1344" s="68" t="str">
        <f t="shared" si="207"/>
        <v/>
      </c>
      <c r="J1344" s="70" t="str">
        <f t="shared" si="208"/>
        <v/>
      </c>
      <c r="K1344" s="68" t="str">
        <f t="shared" si="209"/>
        <v/>
      </c>
      <c r="L1344" s="68" t="str">
        <f>IF(A1344="","",SUM($K$31:K1344))</f>
        <v/>
      </c>
    </row>
    <row r="1345" spans="1:12">
      <c r="A1345" s="65" t="str">
        <f t="shared" si="200"/>
        <v/>
      </c>
      <c r="B1345" s="66" t="str">
        <f t="shared" si="201"/>
        <v/>
      </c>
      <c r="C1345" s="67" t="str">
        <f t="shared" si="202"/>
        <v/>
      </c>
      <c r="D1345" s="68" t="str">
        <f t="shared" si="203"/>
        <v/>
      </c>
      <c r="E1345" s="68" t="str">
        <f t="shared" si="204"/>
        <v/>
      </c>
      <c r="F1345" s="68" t="str">
        <f t="shared" si="205"/>
        <v/>
      </c>
      <c r="G1345" s="69"/>
      <c r="H1345" s="68" t="str">
        <f t="shared" si="206"/>
        <v/>
      </c>
      <c r="I1345" s="68" t="str">
        <f t="shared" si="207"/>
        <v/>
      </c>
      <c r="J1345" s="70" t="str">
        <f t="shared" si="208"/>
        <v/>
      </c>
      <c r="K1345" s="68" t="str">
        <f t="shared" si="209"/>
        <v/>
      </c>
      <c r="L1345" s="68" t="str">
        <f>IF(A1345="","",SUM($K$31:K1345))</f>
        <v/>
      </c>
    </row>
    <row r="1346" spans="1:12">
      <c r="A1346" s="65" t="str">
        <f t="shared" si="200"/>
        <v/>
      </c>
      <c r="B1346" s="66" t="str">
        <f t="shared" si="201"/>
        <v/>
      </c>
      <c r="C1346" s="67" t="str">
        <f t="shared" si="202"/>
        <v/>
      </c>
      <c r="D1346" s="68" t="str">
        <f t="shared" si="203"/>
        <v/>
      </c>
      <c r="E1346" s="68" t="str">
        <f t="shared" si="204"/>
        <v/>
      </c>
      <c r="F1346" s="68" t="str">
        <f t="shared" si="205"/>
        <v/>
      </c>
      <c r="G1346" s="69"/>
      <c r="H1346" s="68" t="str">
        <f t="shared" si="206"/>
        <v/>
      </c>
      <c r="I1346" s="68" t="str">
        <f t="shared" si="207"/>
        <v/>
      </c>
      <c r="J1346" s="70" t="str">
        <f t="shared" si="208"/>
        <v/>
      </c>
      <c r="K1346" s="68" t="str">
        <f t="shared" si="209"/>
        <v/>
      </c>
      <c r="L1346" s="68" t="str">
        <f>IF(A1346="","",SUM($K$31:K1346))</f>
        <v/>
      </c>
    </row>
    <row r="1347" spans="1:12">
      <c r="A1347" s="65" t="str">
        <f t="shared" si="200"/>
        <v/>
      </c>
      <c r="B1347" s="66" t="str">
        <f t="shared" si="201"/>
        <v/>
      </c>
      <c r="C1347" s="67" t="str">
        <f t="shared" si="202"/>
        <v/>
      </c>
      <c r="D1347" s="68" t="str">
        <f t="shared" si="203"/>
        <v/>
      </c>
      <c r="E1347" s="68" t="str">
        <f t="shared" si="204"/>
        <v/>
      </c>
      <c r="F1347" s="68" t="str">
        <f t="shared" si="205"/>
        <v/>
      </c>
      <c r="G1347" s="69"/>
      <c r="H1347" s="68" t="str">
        <f t="shared" si="206"/>
        <v/>
      </c>
      <c r="I1347" s="68" t="str">
        <f t="shared" si="207"/>
        <v/>
      </c>
      <c r="J1347" s="70" t="str">
        <f t="shared" si="208"/>
        <v/>
      </c>
      <c r="K1347" s="68" t="str">
        <f t="shared" si="209"/>
        <v/>
      </c>
      <c r="L1347" s="68" t="str">
        <f>IF(A1347="","",SUM($K$31:K1347))</f>
        <v/>
      </c>
    </row>
    <row r="1348" spans="1:12">
      <c r="A1348" s="65" t="str">
        <f t="shared" si="200"/>
        <v/>
      </c>
      <c r="B1348" s="66" t="str">
        <f t="shared" si="201"/>
        <v/>
      </c>
      <c r="C1348" s="67" t="str">
        <f t="shared" si="202"/>
        <v/>
      </c>
      <c r="D1348" s="68" t="str">
        <f t="shared" si="203"/>
        <v/>
      </c>
      <c r="E1348" s="68" t="str">
        <f t="shared" si="204"/>
        <v/>
      </c>
      <c r="F1348" s="68" t="str">
        <f t="shared" si="205"/>
        <v/>
      </c>
      <c r="G1348" s="69"/>
      <c r="H1348" s="68" t="str">
        <f t="shared" si="206"/>
        <v/>
      </c>
      <c r="I1348" s="68" t="str">
        <f t="shared" si="207"/>
        <v/>
      </c>
      <c r="J1348" s="70" t="str">
        <f t="shared" si="208"/>
        <v/>
      </c>
      <c r="K1348" s="68" t="str">
        <f t="shared" si="209"/>
        <v/>
      </c>
      <c r="L1348" s="68" t="str">
        <f>IF(A1348="","",SUM($K$31:K1348))</f>
        <v/>
      </c>
    </row>
    <row r="1349" spans="1:12">
      <c r="A1349" s="65" t="str">
        <f t="shared" si="200"/>
        <v/>
      </c>
      <c r="B1349" s="66" t="str">
        <f t="shared" si="201"/>
        <v/>
      </c>
      <c r="C1349" s="67" t="str">
        <f t="shared" si="202"/>
        <v/>
      </c>
      <c r="D1349" s="68" t="str">
        <f t="shared" si="203"/>
        <v/>
      </c>
      <c r="E1349" s="68" t="str">
        <f t="shared" si="204"/>
        <v/>
      </c>
      <c r="F1349" s="68" t="str">
        <f t="shared" si="205"/>
        <v/>
      </c>
      <c r="G1349" s="69"/>
      <c r="H1349" s="68" t="str">
        <f t="shared" si="206"/>
        <v/>
      </c>
      <c r="I1349" s="68" t="str">
        <f t="shared" si="207"/>
        <v/>
      </c>
      <c r="J1349" s="70" t="str">
        <f t="shared" si="208"/>
        <v/>
      </c>
      <c r="K1349" s="68" t="str">
        <f t="shared" si="209"/>
        <v/>
      </c>
      <c r="L1349" s="68" t="str">
        <f>IF(A1349="","",SUM($K$31:K1349))</f>
        <v/>
      </c>
    </row>
    <row r="1350" spans="1:12">
      <c r="A1350" s="65" t="str">
        <f t="shared" si="200"/>
        <v/>
      </c>
      <c r="B1350" s="66" t="str">
        <f t="shared" si="201"/>
        <v/>
      </c>
      <c r="C1350" s="67" t="str">
        <f t="shared" si="202"/>
        <v/>
      </c>
      <c r="D1350" s="68" t="str">
        <f t="shared" si="203"/>
        <v/>
      </c>
      <c r="E1350" s="68" t="str">
        <f t="shared" si="204"/>
        <v/>
      </c>
      <c r="F1350" s="68" t="str">
        <f t="shared" si="205"/>
        <v/>
      </c>
      <c r="G1350" s="69"/>
      <c r="H1350" s="68" t="str">
        <f t="shared" si="206"/>
        <v/>
      </c>
      <c r="I1350" s="68" t="str">
        <f t="shared" si="207"/>
        <v/>
      </c>
      <c r="J1350" s="70" t="str">
        <f t="shared" si="208"/>
        <v/>
      </c>
      <c r="K1350" s="68" t="str">
        <f t="shared" si="209"/>
        <v/>
      </c>
      <c r="L1350" s="68" t="str">
        <f>IF(A1350="","",SUM($K$31:K1350))</f>
        <v/>
      </c>
    </row>
    <row r="1351" spans="1:12">
      <c r="A1351" s="65" t="str">
        <f t="shared" si="200"/>
        <v/>
      </c>
      <c r="B1351" s="66" t="str">
        <f t="shared" si="201"/>
        <v/>
      </c>
      <c r="C1351" s="67" t="str">
        <f t="shared" si="202"/>
        <v/>
      </c>
      <c r="D1351" s="68" t="str">
        <f t="shared" si="203"/>
        <v/>
      </c>
      <c r="E1351" s="68" t="str">
        <f t="shared" si="204"/>
        <v/>
      </c>
      <c r="F1351" s="68" t="str">
        <f t="shared" si="205"/>
        <v/>
      </c>
      <c r="G1351" s="69"/>
      <c r="H1351" s="68" t="str">
        <f t="shared" si="206"/>
        <v/>
      </c>
      <c r="I1351" s="68" t="str">
        <f t="shared" si="207"/>
        <v/>
      </c>
      <c r="J1351" s="70" t="str">
        <f t="shared" si="208"/>
        <v/>
      </c>
      <c r="K1351" s="68" t="str">
        <f t="shared" si="209"/>
        <v/>
      </c>
      <c r="L1351" s="68" t="str">
        <f>IF(A1351="","",SUM($K$31:K1351))</f>
        <v/>
      </c>
    </row>
    <row r="1352" spans="1:12">
      <c r="A1352" s="65" t="str">
        <f t="shared" si="200"/>
        <v/>
      </c>
      <c r="B1352" s="66" t="str">
        <f t="shared" si="201"/>
        <v/>
      </c>
      <c r="C1352" s="67" t="str">
        <f t="shared" si="202"/>
        <v/>
      </c>
      <c r="D1352" s="68" t="str">
        <f t="shared" si="203"/>
        <v/>
      </c>
      <c r="E1352" s="68" t="str">
        <f t="shared" si="204"/>
        <v/>
      </c>
      <c r="F1352" s="68" t="str">
        <f t="shared" si="205"/>
        <v/>
      </c>
      <c r="G1352" s="69"/>
      <c r="H1352" s="68" t="str">
        <f t="shared" si="206"/>
        <v/>
      </c>
      <c r="I1352" s="68" t="str">
        <f t="shared" si="207"/>
        <v/>
      </c>
      <c r="J1352" s="70" t="str">
        <f t="shared" si="208"/>
        <v/>
      </c>
      <c r="K1352" s="68" t="str">
        <f t="shared" si="209"/>
        <v/>
      </c>
      <c r="L1352" s="68" t="str">
        <f>IF(A1352="","",SUM($K$31:K1352))</f>
        <v/>
      </c>
    </row>
    <row r="1353" spans="1:12">
      <c r="A1353" s="65" t="str">
        <f t="shared" si="200"/>
        <v/>
      </c>
      <c r="B1353" s="66" t="str">
        <f t="shared" si="201"/>
        <v/>
      </c>
      <c r="C1353" s="67" t="str">
        <f t="shared" si="202"/>
        <v/>
      </c>
      <c r="D1353" s="68" t="str">
        <f t="shared" si="203"/>
        <v/>
      </c>
      <c r="E1353" s="68" t="str">
        <f t="shared" si="204"/>
        <v/>
      </c>
      <c r="F1353" s="68" t="str">
        <f t="shared" si="205"/>
        <v/>
      </c>
      <c r="G1353" s="69"/>
      <c r="H1353" s="68" t="str">
        <f t="shared" si="206"/>
        <v/>
      </c>
      <c r="I1353" s="68" t="str">
        <f t="shared" si="207"/>
        <v/>
      </c>
      <c r="J1353" s="70" t="str">
        <f t="shared" si="208"/>
        <v/>
      </c>
      <c r="K1353" s="68" t="str">
        <f t="shared" si="209"/>
        <v/>
      </c>
      <c r="L1353" s="68" t="str">
        <f>IF(A1353="","",SUM($K$31:K1353))</f>
        <v/>
      </c>
    </row>
    <row r="1354" spans="1:12">
      <c r="A1354" s="65" t="str">
        <f t="shared" si="200"/>
        <v/>
      </c>
      <c r="B1354" s="66" t="str">
        <f t="shared" si="201"/>
        <v/>
      </c>
      <c r="C1354" s="67" t="str">
        <f t="shared" si="202"/>
        <v/>
      </c>
      <c r="D1354" s="68" t="str">
        <f t="shared" si="203"/>
        <v/>
      </c>
      <c r="E1354" s="68" t="str">
        <f t="shared" si="204"/>
        <v/>
      </c>
      <c r="F1354" s="68" t="str">
        <f t="shared" si="205"/>
        <v/>
      </c>
      <c r="G1354" s="69"/>
      <c r="H1354" s="68" t="str">
        <f t="shared" si="206"/>
        <v/>
      </c>
      <c r="I1354" s="68" t="str">
        <f t="shared" si="207"/>
        <v/>
      </c>
      <c r="J1354" s="70" t="str">
        <f t="shared" si="208"/>
        <v/>
      </c>
      <c r="K1354" s="68" t="str">
        <f t="shared" si="209"/>
        <v/>
      </c>
      <c r="L1354" s="68" t="str">
        <f>IF(A1354="","",SUM($K$31:K1354))</f>
        <v/>
      </c>
    </row>
    <row r="1355" spans="1:12">
      <c r="A1355" s="65" t="str">
        <f t="shared" si="200"/>
        <v/>
      </c>
      <c r="B1355" s="66" t="str">
        <f t="shared" si="201"/>
        <v/>
      </c>
      <c r="C1355" s="67" t="str">
        <f t="shared" si="202"/>
        <v/>
      </c>
      <c r="D1355" s="68" t="str">
        <f t="shared" si="203"/>
        <v/>
      </c>
      <c r="E1355" s="68" t="str">
        <f t="shared" si="204"/>
        <v/>
      </c>
      <c r="F1355" s="68" t="str">
        <f t="shared" si="205"/>
        <v/>
      </c>
      <c r="G1355" s="69"/>
      <c r="H1355" s="68" t="str">
        <f t="shared" si="206"/>
        <v/>
      </c>
      <c r="I1355" s="68" t="str">
        <f t="shared" si="207"/>
        <v/>
      </c>
      <c r="J1355" s="70" t="str">
        <f t="shared" si="208"/>
        <v/>
      </c>
      <c r="K1355" s="68" t="str">
        <f t="shared" si="209"/>
        <v/>
      </c>
      <c r="L1355" s="68" t="str">
        <f>IF(A1355="","",SUM($K$31:K1355))</f>
        <v/>
      </c>
    </row>
    <row r="1356" spans="1:12">
      <c r="A1356" s="65" t="str">
        <f t="shared" si="200"/>
        <v/>
      </c>
      <c r="B1356" s="66" t="str">
        <f t="shared" si="201"/>
        <v/>
      </c>
      <c r="C1356" s="67" t="str">
        <f t="shared" si="202"/>
        <v/>
      </c>
      <c r="D1356" s="68" t="str">
        <f t="shared" si="203"/>
        <v/>
      </c>
      <c r="E1356" s="68" t="str">
        <f t="shared" si="204"/>
        <v/>
      </c>
      <c r="F1356" s="68" t="str">
        <f t="shared" si="205"/>
        <v/>
      </c>
      <c r="G1356" s="69"/>
      <c r="H1356" s="68" t="str">
        <f t="shared" si="206"/>
        <v/>
      </c>
      <c r="I1356" s="68" t="str">
        <f t="shared" si="207"/>
        <v/>
      </c>
      <c r="J1356" s="70" t="str">
        <f t="shared" si="208"/>
        <v/>
      </c>
      <c r="K1356" s="68" t="str">
        <f t="shared" si="209"/>
        <v/>
      </c>
      <c r="L1356" s="68" t="str">
        <f>IF(A1356="","",SUM($K$31:K1356))</f>
        <v/>
      </c>
    </row>
    <row r="1357" spans="1:12">
      <c r="A1357" s="65" t="str">
        <f t="shared" si="200"/>
        <v/>
      </c>
      <c r="B1357" s="66" t="str">
        <f t="shared" si="201"/>
        <v/>
      </c>
      <c r="C1357" s="67" t="str">
        <f t="shared" si="202"/>
        <v/>
      </c>
      <c r="D1357" s="68" t="str">
        <f t="shared" si="203"/>
        <v/>
      </c>
      <c r="E1357" s="68" t="str">
        <f t="shared" si="204"/>
        <v/>
      </c>
      <c r="F1357" s="68" t="str">
        <f t="shared" si="205"/>
        <v/>
      </c>
      <c r="G1357" s="69"/>
      <c r="H1357" s="68" t="str">
        <f t="shared" si="206"/>
        <v/>
      </c>
      <c r="I1357" s="68" t="str">
        <f t="shared" si="207"/>
        <v/>
      </c>
      <c r="J1357" s="70" t="str">
        <f t="shared" si="208"/>
        <v/>
      </c>
      <c r="K1357" s="68" t="str">
        <f t="shared" si="209"/>
        <v/>
      </c>
      <c r="L1357" s="68" t="str">
        <f>IF(A1357="","",SUM($K$31:K1357))</f>
        <v/>
      </c>
    </row>
    <row r="1358" spans="1:12">
      <c r="A1358" s="65" t="str">
        <f t="shared" si="200"/>
        <v/>
      </c>
      <c r="B1358" s="66" t="str">
        <f t="shared" si="201"/>
        <v/>
      </c>
      <c r="C1358" s="67" t="str">
        <f t="shared" si="202"/>
        <v/>
      </c>
      <c r="D1358" s="68" t="str">
        <f t="shared" si="203"/>
        <v/>
      </c>
      <c r="E1358" s="68" t="str">
        <f t="shared" si="204"/>
        <v/>
      </c>
      <c r="F1358" s="68" t="str">
        <f t="shared" si="205"/>
        <v/>
      </c>
      <c r="G1358" s="69"/>
      <c r="H1358" s="68" t="str">
        <f t="shared" si="206"/>
        <v/>
      </c>
      <c r="I1358" s="68" t="str">
        <f t="shared" si="207"/>
        <v/>
      </c>
      <c r="J1358" s="70" t="str">
        <f t="shared" si="208"/>
        <v/>
      </c>
      <c r="K1358" s="68" t="str">
        <f t="shared" si="209"/>
        <v/>
      </c>
      <c r="L1358" s="68" t="str">
        <f>IF(A1358="","",SUM($K$31:K1358))</f>
        <v/>
      </c>
    </row>
    <row r="1359" spans="1:12">
      <c r="A1359" s="65" t="str">
        <f t="shared" si="200"/>
        <v/>
      </c>
      <c r="B1359" s="66" t="str">
        <f t="shared" si="201"/>
        <v/>
      </c>
      <c r="C1359" s="67" t="str">
        <f t="shared" si="202"/>
        <v/>
      </c>
      <c r="D1359" s="68" t="str">
        <f t="shared" si="203"/>
        <v/>
      </c>
      <c r="E1359" s="68" t="str">
        <f t="shared" si="204"/>
        <v/>
      </c>
      <c r="F1359" s="68" t="str">
        <f t="shared" si="205"/>
        <v/>
      </c>
      <c r="G1359" s="69"/>
      <c r="H1359" s="68" t="str">
        <f t="shared" si="206"/>
        <v/>
      </c>
      <c r="I1359" s="68" t="str">
        <f t="shared" si="207"/>
        <v/>
      </c>
      <c r="J1359" s="70" t="str">
        <f t="shared" si="208"/>
        <v/>
      </c>
      <c r="K1359" s="68" t="str">
        <f t="shared" si="209"/>
        <v/>
      </c>
      <c r="L1359" s="68" t="str">
        <f>IF(A1359="","",SUM($K$31:K1359))</f>
        <v/>
      </c>
    </row>
    <row r="1360" spans="1:12">
      <c r="A1360" s="65" t="str">
        <f t="shared" si="200"/>
        <v/>
      </c>
      <c r="B1360" s="66" t="str">
        <f t="shared" si="201"/>
        <v/>
      </c>
      <c r="C1360" s="67" t="str">
        <f t="shared" si="202"/>
        <v/>
      </c>
      <c r="D1360" s="68" t="str">
        <f t="shared" si="203"/>
        <v/>
      </c>
      <c r="E1360" s="68" t="str">
        <f t="shared" si="204"/>
        <v/>
      </c>
      <c r="F1360" s="68" t="str">
        <f t="shared" si="205"/>
        <v/>
      </c>
      <c r="G1360" s="69"/>
      <c r="H1360" s="68" t="str">
        <f t="shared" si="206"/>
        <v/>
      </c>
      <c r="I1360" s="68" t="str">
        <f t="shared" si="207"/>
        <v/>
      </c>
      <c r="J1360" s="70" t="str">
        <f t="shared" si="208"/>
        <v/>
      </c>
      <c r="K1360" s="68" t="str">
        <f t="shared" si="209"/>
        <v/>
      </c>
      <c r="L1360" s="68" t="str">
        <f>IF(A1360="","",SUM($K$31:K1360))</f>
        <v/>
      </c>
    </row>
    <row r="1361" spans="1:12">
      <c r="A1361" s="65" t="str">
        <f t="shared" si="200"/>
        <v/>
      </c>
      <c r="B1361" s="66" t="str">
        <f t="shared" si="201"/>
        <v/>
      </c>
      <c r="C1361" s="67" t="str">
        <f t="shared" si="202"/>
        <v/>
      </c>
      <c r="D1361" s="68" t="str">
        <f t="shared" si="203"/>
        <v/>
      </c>
      <c r="E1361" s="68" t="str">
        <f t="shared" si="204"/>
        <v/>
      </c>
      <c r="F1361" s="68" t="str">
        <f t="shared" si="205"/>
        <v/>
      </c>
      <c r="G1361" s="69"/>
      <c r="H1361" s="68" t="str">
        <f t="shared" si="206"/>
        <v/>
      </c>
      <c r="I1361" s="68" t="str">
        <f t="shared" si="207"/>
        <v/>
      </c>
      <c r="J1361" s="70" t="str">
        <f t="shared" si="208"/>
        <v/>
      </c>
      <c r="K1361" s="68" t="str">
        <f t="shared" si="209"/>
        <v/>
      </c>
      <c r="L1361" s="68" t="str">
        <f>IF(A1361="","",SUM($K$31:K1361))</f>
        <v/>
      </c>
    </row>
    <row r="1362" spans="1:12">
      <c r="A1362" s="65" t="str">
        <f t="shared" si="200"/>
        <v/>
      </c>
      <c r="B1362" s="66" t="str">
        <f t="shared" si="201"/>
        <v/>
      </c>
      <c r="C1362" s="67" t="str">
        <f t="shared" si="202"/>
        <v/>
      </c>
      <c r="D1362" s="68" t="str">
        <f t="shared" si="203"/>
        <v/>
      </c>
      <c r="E1362" s="68" t="str">
        <f t="shared" si="204"/>
        <v/>
      </c>
      <c r="F1362" s="68" t="str">
        <f t="shared" si="205"/>
        <v/>
      </c>
      <c r="G1362" s="69"/>
      <c r="H1362" s="68" t="str">
        <f t="shared" si="206"/>
        <v/>
      </c>
      <c r="I1362" s="68" t="str">
        <f t="shared" si="207"/>
        <v/>
      </c>
      <c r="J1362" s="70" t="str">
        <f t="shared" si="208"/>
        <v/>
      </c>
      <c r="K1362" s="68" t="str">
        <f t="shared" si="209"/>
        <v/>
      </c>
      <c r="L1362" s="68" t="str">
        <f>IF(A1362="","",SUM($K$31:K1362))</f>
        <v/>
      </c>
    </row>
    <row r="1363" spans="1:12">
      <c r="A1363" s="65" t="str">
        <f t="shared" si="200"/>
        <v/>
      </c>
      <c r="B1363" s="66" t="str">
        <f t="shared" si="201"/>
        <v/>
      </c>
      <c r="C1363" s="67" t="str">
        <f t="shared" si="202"/>
        <v/>
      </c>
      <c r="D1363" s="68" t="str">
        <f t="shared" si="203"/>
        <v/>
      </c>
      <c r="E1363" s="68" t="str">
        <f t="shared" si="204"/>
        <v/>
      </c>
      <c r="F1363" s="68" t="str">
        <f t="shared" si="205"/>
        <v/>
      </c>
      <c r="G1363" s="69"/>
      <c r="H1363" s="68" t="str">
        <f t="shared" si="206"/>
        <v/>
      </c>
      <c r="I1363" s="68" t="str">
        <f t="shared" si="207"/>
        <v/>
      </c>
      <c r="J1363" s="70" t="str">
        <f t="shared" si="208"/>
        <v/>
      </c>
      <c r="K1363" s="68" t="str">
        <f t="shared" si="209"/>
        <v/>
      </c>
      <c r="L1363" s="68" t="str">
        <f>IF(A1363="","",SUM($K$31:K1363))</f>
        <v/>
      </c>
    </row>
    <row r="1364" spans="1:12">
      <c r="A1364" s="65" t="str">
        <f t="shared" si="200"/>
        <v/>
      </c>
      <c r="B1364" s="66" t="str">
        <f t="shared" si="201"/>
        <v/>
      </c>
      <c r="C1364" s="67" t="str">
        <f t="shared" si="202"/>
        <v/>
      </c>
      <c r="D1364" s="68" t="str">
        <f t="shared" si="203"/>
        <v/>
      </c>
      <c r="E1364" s="68" t="str">
        <f t="shared" si="204"/>
        <v/>
      </c>
      <c r="F1364" s="68" t="str">
        <f t="shared" si="205"/>
        <v/>
      </c>
      <c r="G1364" s="69"/>
      <c r="H1364" s="68" t="str">
        <f t="shared" si="206"/>
        <v/>
      </c>
      <c r="I1364" s="68" t="str">
        <f t="shared" si="207"/>
        <v/>
      </c>
      <c r="J1364" s="70" t="str">
        <f t="shared" si="208"/>
        <v/>
      </c>
      <c r="K1364" s="68" t="str">
        <f t="shared" si="209"/>
        <v/>
      </c>
      <c r="L1364" s="68" t="str">
        <f>IF(A1364="","",SUM($K$31:K1364))</f>
        <v/>
      </c>
    </row>
    <row r="1365" spans="1:12">
      <c r="A1365" s="65" t="str">
        <f t="shared" si="200"/>
        <v/>
      </c>
      <c r="B1365" s="66" t="str">
        <f t="shared" si="201"/>
        <v/>
      </c>
      <c r="C1365" s="67" t="str">
        <f t="shared" si="202"/>
        <v/>
      </c>
      <c r="D1365" s="68" t="str">
        <f t="shared" si="203"/>
        <v/>
      </c>
      <c r="E1365" s="68" t="str">
        <f t="shared" si="204"/>
        <v/>
      </c>
      <c r="F1365" s="68" t="str">
        <f t="shared" si="205"/>
        <v/>
      </c>
      <c r="G1365" s="69"/>
      <c r="H1365" s="68" t="str">
        <f t="shared" si="206"/>
        <v/>
      </c>
      <c r="I1365" s="68" t="str">
        <f t="shared" si="207"/>
        <v/>
      </c>
      <c r="J1365" s="70" t="str">
        <f t="shared" si="208"/>
        <v/>
      </c>
      <c r="K1365" s="68" t="str">
        <f t="shared" si="209"/>
        <v/>
      </c>
      <c r="L1365" s="68" t="str">
        <f>IF(A1365="","",SUM($K$31:K1365))</f>
        <v/>
      </c>
    </row>
    <row r="1366" spans="1:12">
      <c r="A1366" s="65" t="str">
        <f t="shared" si="200"/>
        <v/>
      </c>
      <c r="B1366" s="66" t="str">
        <f t="shared" si="201"/>
        <v/>
      </c>
      <c r="C1366" s="67" t="str">
        <f t="shared" si="202"/>
        <v/>
      </c>
      <c r="D1366" s="68" t="str">
        <f t="shared" si="203"/>
        <v/>
      </c>
      <c r="E1366" s="68" t="str">
        <f t="shared" si="204"/>
        <v/>
      </c>
      <c r="F1366" s="68" t="str">
        <f t="shared" si="205"/>
        <v/>
      </c>
      <c r="G1366" s="69"/>
      <c r="H1366" s="68" t="str">
        <f t="shared" si="206"/>
        <v/>
      </c>
      <c r="I1366" s="68" t="str">
        <f t="shared" si="207"/>
        <v/>
      </c>
      <c r="J1366" s="70" t="str">
        <f t="shared" si="208"/>
        <v/>
      </c>
      <c r="K1366" s="68" t="str">
        <f t="shared" si="209"/>
        <v/>
      </c>
      <c r="L1366" s="68" t="str">
        <f>IF(A1366="","",SUM($K$31:K1366))</f>
        <v/>
      </c>
    </row>
    <row r="1367" spans="1:12">
      <c r="A1367" s="65" t="str">
        <f t="shared" si="200"/>
        <v/>
      </c>
      <c r="B1367" s="66" t="str">
        <f t="shared" si="201"/>
        <v/>
      </c>
      <c r="C1367" s="67" t="str">
        <f t="shared" si="202"/>
        <v/>
      </c>
      <c r="D1367" s="68" t="str">
        <f t="shared" si="203"/>
        <v/>
      </c>
      <c r="E1367" s="68" t="str">
        <f t="shared" si="204"/>
        <v/>
      </c>
      <c r="F1367" s="68" t="str">
        <f t="shared" si="205"/>
        <v/>
      </c>
      <c r="G1367" s="69"/>
      <c r="H1367" s="68" t="str">
        <f t="shared" si="206"/>
        <v/>
      </c>
      <c r="I1367" s="68" t="str">
        <f t="shared" si="207"/>
        <v/>
      </c>
      <c r="J1367" s="70" t="str">
        <f t="shared" si="208"/>
        <v/>
      </c>
      <c r="K1367" s="68" t="str">
        <f t="shared" si="209"/>
        <v/>
      </c>
      <c r="L1367" s="68" t="str">
        <f>IF(A1367="","",SUM($K$31:K1367))</f>
        <v/>
      </c>
    </row>
    <row r="1368" spans="1:12">
      <c r="A1368" s="65" t="str">
        <f t="shared" si="200"/>
        <v/>
      </c>
      <c r="B1368" s="66" t="str">
        <f t="shared" si="201"/>
        <v/>
      </c>
      <c r="C1368" s="67" t="str">
        <f t="shared" si="202"/>
        <v/>
      </c>
      <c r="D1368" s="68" t="str">
        <f t="shared" si="203"/>
        <v/>
      </c>
      <c r="E1368" s="68" t="str">
        <f t="shared" si="204"/>
        <v/>
      </c>
      <c r="F1368" s="68" t="str">
        <f t="shared" si="205"/>
        <v/>
      </c>
      <c r="G1368" s="69"/>
      <c r="H1368" s="68" t="str">
        <f t="shared" si="206"/>
        <v/>
      </c>
      <c r="I1368" s="68" t="str">
        <f t="shared" si="207"/>
        <v/>
      </c>
      <c r="J1368" s="70" t="str">
        <f t="shared" si="208"/>
        <v/>
      </c>
      <c r="K1368" s="68" t="str">
        <f t="shared" si="209"/>
        <v/>
      </c>
      <c r="L1368" s="68" t="str">
        <f>IF(A1368="","",SUM($K$31:K1368))</f>
        <v/>
      </c>
    </row>
    <row r="1369" spans="1:12">
      <c r="A1369" s="65" t="str">
        <f t="shared" si="200"/>
        <v/>
      </c>
      <c r="B1369" s="66" t="str">
        <f t="shared" si="201"/>
        <v/>
      </c>
      <c r="C1369" s="67" t="str">
        <f t="shared" si="202"/>
        <v/>
      </c>
      <c r="D1369" s="68" t="str">
        <f t="shared" si="203"/>
        <v/>
      </c>
      <c r="E1369" s="68" t="str">
        <f t="shared" si="204"/>
        <v/>
      </c>
      <c r="F1369" s="68" t="str">
        <f t="shared" si="205"/>
        <v/>
      </c>
      <c r="G1369" s="69"/>
      <c r="H1369" s="68" t="str">
        <f t="shared" si="206"/>
        <v/>
      </c>
      <c r="I1369" s="68" t="str">
        <f t="shared" si="207"/>
        <v/>
      </c>
      <c r="J1369" s="70" t="str">
        <f t="shared" si="208"/>
        <v/>
      </c>
      <c r="K1369" s="68" t="str">
        <f t="shared" si="209"/>
        <v/>
      </c>
      <c r="L1369" s="68" t="str">
        <f>IF(A1369="","",SUM($K$31:K1369))</f>
        <v/>
      </c>
    </row>
    <row r="1370" spans="1:12">
      <c r="A1370" s="65" t="str">
        <f t="shared" si="200"/>
        <v/>
      </c>
      <c r="B1370" s="66" t="str">
        <f t="shared" si="201"/>
        <v/>
      </c>
      <c r="C1370" s="67" t="str">
        <f t="shared" si="202"/>
        <v/>
      </c>
      <c r="D1370" s="68" t="str">
        <f t="shared" si="203"/>
        <v/>
      </c>
      <c r="E1370" s="68" t="str">
        <f t="shared" si="204"/>
        <v/>
      </c>
      <c r="F1370" s="68" t="str">
        <f t="shared" si="205"/>
        <v/>
      </c>
      <c r="G1370" s="69"/>
      <c r="H1370" s="68" t="str">
        <f t="shared" si="206"/>
        <v/>
      </c>
      <c r="I1370" s="68" t="str">
        <f t="shared" si="207"/>
        <v/>
      </c>
      <c r="J1370" s="70" t="str">
        <f t="shared" si="208"/>
        <v/>
      </c>
      <c r="K1370" s="68" t="str">
        <f t="shared" si="209"/>
        <v/>
      </c>
      <c r="L1370" s="68" t="str">
        <f>IF(A1370="","",SUM($K$31:K1370))</f>
        <v/>
      </c>
    </row>
    <row r="1371" spans="1:12">
      <c r="A1371" s="65" t="str">
        <f t="shared" si="200"/>
        <v/>
      </c>
      <c r="B1371" s="66" t="str">
        <f t="shared" si="201"/>
        <v/>
      </c>
      <c r="C1371" s="67" t="str">
        <f t="shared" si="202"/>
        <v/>
      </c>
      <c r="D1371" s="68" t="str">
        <f t="shared" si="203"/>
        <v/>
      </c>
      <c r="E1371" s="68" t="str">
        <f t="shared" si="204"/>
        <v/>
      </c>
      <c r="F1371" s="68" t="str">
        <f t="shared" si="205"/>
        <v/>
      </c>
      <c r="G1371" s="69"/>
      <c r="H1371" s="68" t="str">
        <f t="shared" si="206"/>
        <v/>
      </c>
      <c r="I1371" s="68" t="str">
        <f t="shared" si="207"/>
        <v/>
      </c>
      <c r="J1371" s="70" t="str">
        <f t="shared" si="208"/>
        <v/>
      </c>
      <c r="K1371" s="68" t="str">
        <f t="shared" si="209"/>
        <v/>
      </c>
      <c r="L1371" s="68" t="str">
        <f>IF(A1371="","",SUM($K$31:K1371))</f>
        <v/>
      </c>
    </row>
    <row r="1372" spans="1:12">
      <c r="A1372" s="65" t="str">
        <f t="shared" si="200"/>
        <v/>
      </c>
      <c r="B1372" s="66" t="str">
        <f t="shared" si="201"/>
        <v/>
      </c>
      <c r="C1372" s="67" t="str">
        <f t="shared" si="202"/>
        <v/>
      </c>
      <c r="D1372" s="68" t="str">
        <f t="shared" si="203"/>
        <v/>
      </c>
      <c r="E1372" s="68" t="str">
        <f t="shared" si="204"/>
        <v/>
      </c>
      <c r="F1372" s="68" t="str">
        <f t="shared" si="205"/>
        <v/>
      </c>
      <c r="G1372" s="69"/>
      <c r="H1372" s="68" t="str">
        <f t="shared" si="206"/>
        <v/>
      </c>
      <c r="I1372" s="68" t="str">
        <f t="shared" si="207"/>
        <v/>
      </c>
      <c r="J1372" s="70" t="str">
        <f t="shared" si="208"/>
        <v/>
      </c>
      <c r="K1372" s="68" t="str">
        <f t="shared" si="209"/>
        <v/>
      </c>
      <c r="L1372" s="68" t="str">
        <f>IF(A1372="","",SUM($K$31:K1372))</f>
        <v/>
      </c>
    </row>
    <row r="1373" spans="1:12">
      <c r="A1373" s="65" t="str">
        <f t="shared" si="200"/>
        <v/>
      </c>
      <c r="B1373" s="66" t="str">
        <f t="shared" si="201"/>
        <v/>
      </c>
      <c r="C1373" s="67" t="str">
        <f t="shared" si="202"/>
        <v/>
      </c>
      <c r="D1373" s="68" t="str">
        <f t="shared" si="203"/>
        <v/>
      </c>
      <c r="E1373" s="68" t="str">
        <f t="shared" si="204"/>
        <v/>
      </c>
      <c r="F1373" s="68" t="str">
        <f t="shared" si="205"/>
        <v/>
      </c>
      <c r="G1373" s="69"/>
      <c r="H1373" s="68" t="str">
        <f t="shared" si="206"/>
        <v/>
      </c>
      <c r="I1373" s="68" t="str">
        <f t="shared" si="207"/>
        <v/>
      </c>
      <c r="J1373" s="70" t="str">
        <f t="shared" si="208"/>
        <v/>
      </c>
      <c r="K1373" s="68" t="str">
        <f t="shared" si="209"/>
        <v/>
      </c>
      <c r="L1373" s="68" t="str">
        <f>IF(A1373="","",SUM($K$31:K1373))</f>
        <v/>
      </c>
    </row>
    <row r="1374" spans="1:12">
      <c r="A1374" s="65" t="str">
        <f t="shared" si="200"/>
        <v/>
      </c>
      <c r="B1374" s="66" t="str">
        <f t="shared" si="201"/>
        <v/>
      </c>
      <c r="C1374" s="67" t="str">
        <f t="shared" si="202"/>
        <v/>
      </c>
      <c r="D1374" s="68" t="str">
        <f t="shared" si="203"/>
        <v/>
      </c>
      <c r="E1374" s="68" t="str">
        <f t="shared" si="204"/>
        <v/>
      </c>
      <c r="F1374" s="68" t="str">
        <f t="shared" si="205"/>
        <v/>
      </c>
      <c r="G1374" s="69"/>
      <c r="H1374" s="68" t="str">
        <f t="shared" si="206"/>
        <v/>
      </c>
      <c r="I1374" s="68" t="str">
        <f t="shared" si="207"/>
        <v/>
      </c>
      <c r="J1374" s="70" t="str">
        <f t="shared" si="208"/>
        <v/>
      </c>
      <c r="K1374" s="68" t="str">
        <f t="shared" si="209"/>
        <v/>
      </c>
      <c r="L1374" s="68" t="str">
        <f>IF(A1374="","",SUM($K$31:K1374))</f>
        <v/>
      </c>
    </row>
    <row r="1375" spans="1:12">
      <c r="A1375" s="65" t="str">
        <f t="shared" ref="A1375:A1438" si="210">IF(I1374="","",IF(OR(A1374&gt;=nper,ROUND(I1374,2)&lt;=0),"",A1374+1))</f>
        <v/>
      </c>
      <c r="B1375" s="66" t="str">
        <f t="shared" ref="B1375:B1438" si="211">IF(A1375="","",IF(OR(periods_per_year=26,periods_per_year=52),IF(periods_per_year=26,IF(A1375=1,fpdate,B1374+14),IF(periods_per_year=52,IF(A1375=1,fpdate,B1374+7),"n/a")),IF(periods_per_year=24,DATE(YEAR(fpdate),MONTH(fpdate)+(A1375-1)/2+IF(AND(DAY(fpdate)&gt;=15,MOD(A1375,2)=0),1,0),IF(MOD(A1375,2)=0,IF(DAY(fpdate)&gt;=15,DAY(fpdate)-14,DAY(fpdate)+14),DAY(fpdate))),IF(DAY(DATE(YEAR(fpdate),MONTH(fpdate)+A1375-1,DAY(fpdate)))&lt;&gt;DAY(fpdate),DATE(YEAR(fpdate),MONTH(fpdate)+A1375,0),DATE(YEAR(fpdate),MONTH(fpdate)+A1375-1,DAY(fpdate))))))</f>
        <v/>
      </c>
      <c r="C1375" s="67" t="str">
        <f t="shared" ref="C1375:C1438" si="212">IF(A1375="","",IF(variable,IF(A1375&lt;$L$6*periods_per_year,start_rate,IF($L$10&gt;=0,MIN($L$7,start_rate+$L$10*ROUNDUP((A1375-$L$6*periods_per_year)/$L$9,0)),MAX($L$8,start_rate+$L$10*ROUNDUP((A1375-$L$6*periods_per_year)/$L$9,0)))),start_rate))</f>
        <v/>
      </c>
      <c r="D1375" s="68" t="str">
        <f t="shared" ref="D1375:D1438" si="213">IF(A1375="","",ROUND((((1+C1375/CP)^(CP/periods_per_year))-1)*I1374,2))</f>
        <v/>
      </c>
      <c r="E1375" s="68" t="str">
        <f t="shared" ref="E1375:E1438" si="214">IF(A1375="","",IF(A1375=nper,I1374+D1375,MIN(I1374+D1375,IF(C1375=C1374,E1374,IF($D$10="Acc Bi-Weekly",ROUND((-PMT(((1+C1375/CP)^(CP/12))-1,(nper-A1375+1)*12/26,I1374))/2,2),IF($D$10="Acc Weekly",ROUND((-PMT(((1+C1375/CP)^(CP/12))-1,(nper-A1375+1)*12/52,I1374))/4,2),ROUND(-PMT(((1+C1375/CP)^(CP/periods_per_year))-1,nper-A1375+1,I1374),2)))))))</f>
        <v/>
      </c>
      <c r="F1375" s="68" t="str">
        <f t="shared" ref="F1375:F1438" si="215">IF(A1375="","",IF(I1374&lt;=E1375,0,IF(IF(MOD(A1375,int)=0,$D$14,0)+E1375&gt;=I1374+D1375,I1374+D1375-E1375,IF(MOD(A1375,int)=0,$D$14,0)+IF(IF(MOD(A1375,int)=0,$D$14,0)+IF(MOD(A1375-$D$17,periods_per_year)=0,$D$16,0)+E1375&lt;I1374+D1375,IF(MOD(A1375-$D$17,periods_per_year)=0,$D$16,0),I1374+D1375-IF(MOD(A1375,int)=0,$D$14,0)-E1375))))</f>
        <v/>
      </c>
      <c r="G1375" s="69"/>
      <c r="H1375" s="68" t="str">
        <f t="shared" ref="H1375:H1438" si="216">IF(A1375="","",E1375-D1375+G1375+IF(F1375="",0,F1375))</f>
        <v/>
      </c>
      <c r="I1375" s="68" t="str">
        <f t="shared" ref="I1375:I1438" si="217">IF(A1375="","",I1374-H1375)</f>
        <v/>
      </c>
      <c r="J1375" s="70" t="str">
        <f t="shared" ref="J1375:J1438" si="218">IF(A1375="","",IF(MOD(A1375,periods_per_year)=0,A1375/periods_per_year,""))</f>
        <v/>
      </c>
      <c r="K1375" s="68" t="str">
        <f t="shared" ref="K1375:K1438" si="219">IF(A1375="","",$L$22*D1375)</f>
        <v/>
      </c>
      <c r="L1375" s="68" t="str">
        <f>IF(A1375="","",SUM($K$31:K1375))</f>
        <v/>
      </c>
    </row>
    <row r="1376" spans="1:12">
      <c r="A1376" s="65" t="str">
        <f t="shared" si="210"/>
        <v/>
      </c>
      <c r="B1376" s="66" t="str">
        <f t="shared" si="211"/>
        <v/>
      </c>
      <c r="C1376" s="67" t="str">
        <f t="shared" si="212"/>
        <v/>
      </c>
      <c r="D1376" s="68" t="str">
        <f t="shared" si="213"/>
        <v/>
      </c>
      <c r="E1376" s="68" t="str">
        <f t="shared" si="214"/>
        <v/>
      </c>
      <c r="F1376" s="68" t="str">
        <f t="shared" si="215"/>
        <v/>
      </c>
      <c r="G1376" s="69"/>
      <c r="H1376" s="68" t="str">
        <f t="shared" si="216"/>
        <v/>
      </c>
      <c r="I1376" s="68" t="str">
        <f t="shared" si="217"/>
        <v/>
      </c>
      <c r="J1376" s="70" t="str">
        <f t="shared" si="218"/>
        <v/>
      </c>
      <c r="K1376" s="68" t="str">
        <f t="shared" si="219"/>
        <v/>
      </c>
      <c r="L1376" s="68" t="str">
        <f>IF(A1376="","",SUM($K$31:K1376))</f>
        <v/>
      </c>
    </row>
    <row r="1377" spans="1:12">
      <c r="A1377" s="65" t="str">
        <f t="shared" si="210"/>
        <v/>
      </c>
      <c r="B1377" s="66" t="str">
        <f t="shared" si="211"/>
        <v/>
      </c>
      <c r="C1377" s="67" t="str">
        <f t="shared" si="212"/>
        <v/>
      </c>
      <c r="D1377" s="68" t="str">
        <f t="shared" si="213"/>
        <v/>
      </c>
      <c r="E1377" s="68" t="str">
        <f t="shared" si="214"/>
        <v/>
      </c>
      <c r="F1377" s="68" t="str">
        <f t="shared" si="215"/>
        <v/>
      </c>
      <c r="G1377" s="69"/>
      <c r="H1377" s="68" t="str">
        <f t="shared" si="216"/>
        <v/>
      </c>
      <c r="I1377" s="68" t="str">
        <f t="shared" si="217"/>
        <v/>
      </c>
      <c r="J1377" s="70" t="str">
        <f t="shared" si="218"/>
        <v/>
      </c>
      <c r="K1377" s="68" t="str">
        <f t="shared" si="219"/>
        <v/>
      </c>
      <c r="L1377" s="68" t="str">
        <f>IF(A1377="","",SUM($K$31:K1377))</f>
        <v/>
      </c>
    </row>
    <row r="1378" spans="1:12">
      <c r="A1378" s="65" t="str">
        <f t="shared" si="210"/>
        <v/>
      </c>
      <c r="B1378" s="66" t="str">
        <f t="shared" si="211"/>
        <v/>
      </c>
      <c r="C1378" s="67" t="str">
        <f t="shared" si="212"/>
        <v/>
      </c>
      <c r="D1378" s="68" t="str">
        <f t="shared" si="213"/>
        <v/>
      </c>
      <c r="E1378" s="68" t="str">
        <f t="shared" si="214"/>
        <v/>
      </c>
      <c r="F1378" s="68" t="str">
        <f t="shared" si="215"/>
        <v/>
      </c>
      <c r="G1378" s="69"/>
      <c r="H1378" s="68" t="str">
        <f t="shared" si="216"/>
        <v/>
      </c>
      <c r="I1378" s="68" t="str">
        <f t="shared" si="217"/>
        <v/>
      </c>
      <c r="J1378" s="70" t="str">
        <f t="shared" si="218"/>
        <v/>
      </c>
      <c r="K1378" s="68" t="str">
        <f t="shared" si="219"/>
        <v/>
      </c>
      <c r="L1378" s="68" t="str">
        <f>IF(A1378="","",SUM($K$31:K1378))</f>
        <v/>
      </c>
    </row>
    <row r="1379" spans="1:12">
      <c r="A1379" s="65" t="str">
        <f t="shared" si="210"/>
        <v/>
      </c>
      <c r="B1379" s="66" t="str">
        <f t="shared" si="211"/>
        <v/>
      </c>
      <c r="C1379" s="67" t="str">
        <f t="shared" si="212"/>
        <v/>
      </c>
      <c r="D1379" s="68" t="str">
        <f t="shared" si="213"/>
        <v/>
      </c>
      <c r="E1379" s="68" t="str">
        <f t="shared" si="214"/>
        <v/>
      </c>
      <c r="F1379" s="68" t="str">
        <f t="shared" si="215"/>
        <v/>
      </c>
      <c r="G1379" s="69"/>
      <c r="H1379" s="68" t="str">
        <f t="shared" si="216"/>
        <v/>
      </c>
      <c r="I1379" s="68" t="str">
        <f t="shared" si="217"/>
        <v/>
      </c>
      <c r="J1379" s="70" t="str">
        <f t="shared" si="218"/>
        <v/>
      </c>
      <c r="K1379" s="68" t="str">
        <f t="shared" si="219"/>
        <v/>
      </c>
      <c r="L1379" s="68" t="str">
        <f>IF(A1379="","",SUM($K$31:K1379))</f>
        <v/>
      </c>
    </row>
    <row r="1380" spans="1:12">
      <c r="A1380" s="65" t="str">
        <f t="shared" si="210"/>
        <v/>
      </c>
      <c r="B1380" s="66" t="str">
        <f t="shared" si="211"/>
        <v/>
      </c>
      <c r="C1380" s="67" t="str">
        <f t="shared" si="212"/>
        <v/>
      </c>
      <c r="D1380" s="68" t="str">
        <f t="shared" si="213"/>
        <v/>
      </c>
      <c r="E1380" s="68" t="str">
        <f t="shared" si="214"/>
        <v/>
      </c>
      <c r="F1380" s="68" t="str">
        <f t="shared" si="215"/>
        <v/>
      </c>
      <c r="G1380" s="69"/>
      <c r="H1380" s="68" t="str">
        <f t="shared" si="216"/>
        <v/>
      </c>
      <c r="I1380" s="68" t="str">
        <f t="shared" si="217"/>
        <v/>
      </c>
      <c r="J1380" s="70" t="str">
        <f t="shared" si="218"/>
        <v/>
      </c>
      <c r="K1380" s="68" t="str">
        <f t="shared" si="219"/>
        <v/>
      </c>
      <c r="L1380" s="68" t="str">
        <f>IF(A1380="","",SUM($K$31:K1380))</f>
        <v/>
      </c>
    </row>
    <row r="1381" spans="1:12">
      <c r="A1381" s="65" t="str">
        <f t="shared" si="210"/>
        <v/>
      </c>
      <c r="B1381" s="66" t="str">
        <f t="shared" si="211"/>
        <v/>
      </c>
      <c r="C1381" s="67" t="str">
        <f t="shared" si="212"/>
        <v/>
      </c>
      <c r="D1381" s="68" t="str">
        <f t="shared" si="213"/>
        <v/>
      </c>
      <c r="E1381" s="68" t="str">
        <f t="shared" si="214"/>
        <v/>
      </c>
      <c r="F1381" s="68" t="str">
        <f t="shared" si="215"/>
        <v/>
      </c>
      <c r="G1381" s="69"/>
      <c r="H1381" s="68" t="str">
        <f t="shared" si="216"/>
        <v/>
      </c>
      <c r="I1381" s="68" t="str">
        <f t="shared" si="217"/>
        <v/>
      </c>
      <c r="J1381" s="70" t="str">
        <f t="shared" si="218"/>
        <v/>
      </c>
      <c r="K1381" s="68" t="str">
        <f t="shared" si="219"/>
        <v/>
      </c>
      <c r="L1381" s="68" t="str">
        <f>IF(A1381="","",SUM($K$31:K1381))</f>
        <v/>
      </c>
    </row>
    <row r="1382" spans="1:12">
      <c r="A1382" s="65" t="str">
        <f t="shared" si="210"/>
        <v/>
      </c>
      <c r="B1382" s="66" t="str">
        <f t="shared" si="211"/>
        <v/>
      </c>
      <c r="C1382" s="67" t="str">
        <f t="shared" si="212"/>
        <v/>
      </c>
      <c r="D1382" s="68" t="str">
        <f t="shared" si="213"/>
        <v/>
      </c>
      <c r="E1382" s="68" t="str">
        <f t="shared" si="214"/>
        <v/>
      </c>
      <c r="F1382" s="68" t="str">
        <f t="shared" si="215"/>
        <v/>
      </c>
      <c r="G1382" s="69"/>
      <c r="H1382" s="68" t="str">
        <f t="shared" si="216"/>
        <v/>
      </c>
      <c r="I1382" s="68" t="str">
        <f t="shared" si="217"/>
        <v/>
      </c>
      <c r="J1382" s="70" t="str">
        <f t="shared" si="218"/>
        <v/>
      </c>
      <c r="K1382" s="68" t="str">
        <f t="shared" si="219"/>
        <v/>
      </c>
      <c r="L1382" s="68" t="str">
        <f>IF(A1382="","",SUM($K$31:K1382))</f>
        <v/>
      </c>
    </row>
    <row r="1383" spans="1:12">
      <c r="A1383" s="65" t="str">
        <f t="shared" si="210"/>
        <v/>
      </c>
      <c r="B1383" s="66" t="str">
        <f t="shared" si="211"/>
        <v/>
      </c>
      <c r="C1383" s="67" t="str">
        <f t="shared" si="212"/>
        <v/>
      </c>
      <c r="D1383" s="68" t="str">
        <f t="shared" si="213"/>
        <v/>
      </c>
      <c r="E1383" s="68" t="str">
        <f t="shared" si="214"/>
        <v/>
      </c>
      <c r="F1383" s="68" t="str">
        <f t="shared" si="215"/>
        <v/>
      </c>
      <c r="G1383" s="69"/>
      <c r="H1383" s="68" t="str">
        <f t="shared" si="216"/>
        <v/>
      </c>
      <c r="I1383" s="68" t="str">
        <f t="shared" si="217"/>
        <v/>
      </c>
      <c r="J1383" s="70" t="str">
        <f t="shared" si="218"/>
        <v/>
      </c>
      <c r="K1383" s="68" t="str">
        <f t="shared" si="219"/>
        <v/>
      </c>
      <c r="L1383" s="68" t="str">
        <f>IF(A1383="","",SUM($K$31:K1383))</f>
        <v/>
      </c>
    </row>
    <row r="1384" spans="1:12">
      <c r="A1384" s="65" t="str">
        <f t="shared" si="210"/>
        <v/>
      </c>
      <c r="B1384" s="66" t="str">
        <f t="shared" si="211"/>
        <v/>
      </c>
      <c r="C1384" s="67" t="str">
        <f t="shared" si="212"/>
        <v/>
      </c>
      <c r="D1384" s="68" t="str">
        <f t="shared" si="213"/>
        <v/>
      </c>
      <c r="E1384" s="68" t="str">
        <f t="shared" si="214"/>
        <v/>
      </c>
      <c r="F1384" s="68" t="str">
        <f t="shared" si="215"/>
        <v/>
      </c>
      <c r="G1384" s="69"/>
      <c r="H1384" s="68" t="str">
        <f t="shared" si="216"/>
        <v/>
      </c>
      <c r="I1384" s="68" t="str">
        <f t="shared" si="217"/>
        <v/>
      </c>
      <c r="J1384" s="70" t="str">
        <f t="shared" si="218"/>
        <v/>
      </c>
      <c r="K1384" s="68" t="str">
        <f t="shared" si="219"/>
        <v/>
      </c>
      <c r="L1384" s="68" t="str">
        <f>IF(A1384="","",SUM($K$31:K1384))</f>
        <v/>
      </c>
    </row>
    <row r="1385" spans="1:12">
      <c r="A1385" s="65" t="str">
        <f t="shared" si="210"/>
        <v/>
      </c>
      <c r="B1385" s="66" t="str">
        <f t="shared" si="211"/>
        <v/>
      </c>
      <c r="C1385" s="67" t="str">
        <f t="shared" si="212"/>
        <v/>
      </c>
      <c r="D1385" s="68" t="str">
        <f t="shared" si="213"/>
        <v/>
      </c>
      <c r="E1385" s="68" t="str">
        <f t="shared" si="214"/>
        <v/>
      </c>
      <c r="F1385" s="68" t="str">
        <f t="shared" si="215"/>
        <v/>
      </c>
      <c r="G1385" s="69"/>
      <c r="H1385" s="68" t="str">
        <f t="shared" si="216"/>
        <v/>
      </c>
      <c r="I1385" s="68" t="str">
        <f t="shared" si="217"/>
        <v/>
      </c>
      <c r="J1385" s="70" t="str">
        <f t="shared" si="218"/>
        <v/>
      </c>
      <c r="K1385" s="68" t="str">
        <f t="shared" si="219"/>
        <v/>
      </c>
      <c r="L1385" s="68" t="str">
        <f>IF(A1385="","",SUM($K$31:K1385))</f>
        <v/>
      </c>
    </row>
    <row r="1386" spans="1:12">
      <c r="A1386" s="65" t="str">
        <f t="shared" si="210"/>
        <v/>
      </c>
      <c r="B1386" s="66" t="str">
        <f t="shared" si="211"/>
        <v/>
      </c>
      <c r="C1386" s="67" t="str">
        <f t="shared" si="212"/>
        <v/>
      </c>
      <c r="D1386" s="68" t="str">
        <f t="shared" si="213"/>
        <v/>
      </c>
      <c r="E1386" s="68" t="str">
        <f t="shared" si="214"/>
        <v/>
      </c>
      <c r="F1386" s="68" t="str">
        <f t="shared" si="215"/>
        <v/>
      </c>
      <c r="G1386" s="69"/>
      <c r="H1386" s="68" t="str">
        <f t="shared" si="216"/>
        <v/>
      </c>
      <c r="I1386" s="68" t="str">
        <f t="shared" si="217"/>
        <v/>
      </c>
      <c r="J1386" s="70" t="str">
        <f t="shared" si="218"/>
        <v/>
      </c>
      <c r="K1386" s="68" t="str">
        <f t="shared" si="219"/>
        <v/>
      </c>
      <c r="L1386" s="68" t="str">
        <f>IF(A1386="","",SUM($K$31:K1386))</f>
        <v/>
      </c>
    </row>
    <row r="1387" spans="1:12">
      <c r="A1387" s="65" t="str">
        <f t="shared" si="210"/>
        <v/>
      </c>
      <c r="B1387" s="66" t="str">
        <f t="shared" si="211"/>
        <v/>
      </c>
      <c r="C1387" s="67" t="str">
        <f t="shared" si="212"/>
        <v/>
      </c>
      <c r="D1387" s="68" t="str">
        <f t="shared" si="213"/>
        <v/>
      </c>
      <c r="E1387" s="68" t="str">
        <f t="shared" si="214"/>
        <v/>
      </c>
      <c r="F1387" s="68" t="str">
        <f t="shared" si="215"/>
        <v/>
      </c>
      <c r="G1387" s="69"/>
      <c r="H1387" s="68" t="str">
        <f t="shared" si="216"/>
        <v/>
      </c>
      <c r="I1387" s="68" t="str">
        <f t="shared" si="217"/>
        <v/>
      </c>
      <c r="J1387" s="70" t="str">
        <f t="shared" si="218"/>
        <v/>
      </c>
      <c r="K1387" s="68" t="str">
        <f t="shared" si="219"/>
        <v/>
      </c>
      <c r="L1387" s="68" t="str">
        <f>IF(A1387="","",SUM($K$31:K1387))</f>
        <v/>
      </c>
    </row>
    <row r="1388" spans="1:12">
      <c r="A1388" s="65" t="str">
        <f t="shared" si="210"/>
        <v/>
      </c>
      <c r="B1388" s="66" t="str">
        <f t="shared" si="211"/>
        <v/>
      </c>
      <c r="C1388" s="67" t="str">
        <f t="shared" si="212"/>
        <v/>
      </c>
      <c r="D1388" s="68" t="str">
        <f t="shared" si="213"/>
        <v/>
      </c>
      <c r="E1388" s="68" t="str">
        <f t="shared" si="214"/>
        <v/>
      </c>
      <c r="F1388" s="68" t="str">
        <f t="shared" si="215"/>
        <v/>
      </c>
      <c r="G1388" s="69"/>
      <c r="H1388" s="68" t="str">
        <f t="shared" si="216"/>
        <v/>
      </c>
      <c r="I1388" s="68" t="str">
        <f t="shared" si="217"/>
        <v/>
      </c>
      <c r="J1388" s="70" t="str">
        <f t="shared" si="218"/>
        <v/>
      </c>
      <c r="K1388" s="68" t="str">
        <f t="shared" si="219"/>
        <v/>
      </c>
      <c r="L1388" s="68" t="str">
        <f>IF(A1388="","",SUM($K$31:K1388))</f>
        <v/>
      </c>
    </row>
    <row r="1389" spans="1:12">
      <c r="A1389" s="65" t="str">
        <f t="shared" si="210"/>
        <v/>
      </c>
      <c r="B1389" s="66" t="str">
        <f t="shared" si="211"/>
        <v/>
      </c>
      <c r="C1389" s="67" t="str">
        <f t="shared" si="212"/>
        <v/>
      </c>
      <c r="D1389" s="68" t="str">
        <f t="shared" si="213"/>
        <v/>
      </c>
      <c r="E1389" s="68" t="str">
        <f t="shared" si="214"/>
        <v/>
      </c>
      <c r="F1389" s="68" t="str">
        <f t="shared" si="215"/>
        <v/>
      </c>
      <c r="G1389" s="69"/>
      <c r="H1389" s="68" t="str">
        <f t="shared" si="216"/>
        <v/>
      </c>
      <c r="I1389" s="68" t="str">
        <f t="shared" si="217"/>
        <v/>
      </c>
      <c r="J1389" s="70" t="str">
        <f t="shared" si="218"/>
        <v/>
      </c>
      <c r="K1389" s="68" t="str">
        <f t="shared" si="219"/>
        <v/>
      </c>
      <c r="L1389" s="68" t="str">
        <f>IF(A1389="","",SUM($K$31:K1389))</f>
        <v/>
      </c>
    </row>
    <row r="1390" spans="1:12">
      <c r="A1390" s="65" t="str">
        <f t="shared" si="210"/>
        <v/>
      </c>
      <c r="B1390" s="66" t="str">
        <f t="shared" si="211"/>
        <v/>
      </c>
      <c r="C1390" s="67" t="str">
        <f t="shared" si="212"/>
        <v/>
      </c>
      <c r="D1390" s="68" t="str">
        <f t="shared" si="213"/>
        <v/>
      </c>
      <c r="E1390" s="68" t="str">
        <f t="shared" si="214"/>
        <v/>
      </c>
      <c r="F1390" s="68" t="str">
        <f t="shared" si="215"/>
        <v/>
      </c>
      <c r="G1390" s="69"/>
      <c r="H1390" s="68" t="str">
        <f t="shared" si="216"/>
        <v/>
      </c>
      <c r="I1390" s="68" t="str">
        <f t="shared" si="217"/>
        <v/>
      </c>
      <c r="J1390" s="70" t="str">
        <f t="shared" si="218"/>
        <v/>
      </c>
      <c r="K1390" s="68" t="str">
        <f t="shared" si="219"/>
        <v/>
      </c>
      <c r="L1390" s="68" t="str">
        <f>IF(A1390="","",SUM($K$31:K1390))</f>
        <v/>
      </c>
    </row>
    <row r="1391" spans="1:12">
      <c r="A1391" s="65" t="str">
        <f t="shared" si="210"/>
        <v/>
      </c>
      <c r="B1391" s="66" t="str">
        <f t="shared" si="211"/>
        <v/>
      </c>
      <c r="C1391" s="67" t="str">
        <f t="shared" si="212"/>
        <v/>
      </c>
      <c r="D1391" s="68" t="str">
        <f t="shared" si="213"/>
        <v/>
      </c>
      <c r="E1391" s="68" t="str">
        <f t="shared" si="214"/>
        <v/>
      </c>
      <c r="F1391" s="68" t="str">
        <f t="shared" si="215"/>
        <v/>
      </c>
      <c r="G1391" s="69"/>
      <c r="H1391" s="68" t="str">
        <f t="shared" si="216"/>
        <v/>
      </c>
      <c r="I1391" s="68" t="str">
        <f t="shared" si="217"/>
        <v/>
      </c>
      <c r="J1391" s="70" t="str">
        <f t="shared" si="218"/>
        <v/>
      </c>
      <c r="K1391" s="68" t="str">
        <f t="shared" si="219"/>
        <v/>
      </c>
      <c r="L1391" s="68" t="str">
        <f>IF(A1391="","",SUM($K$31:K1391))</f>
        <v/>
      </c>
    </row>
    <row r="1392" spans="1:12">
      <c r="A1392" s="65" t="str">
        <f t="shared" si="210"/>
        <v/>
      </c>
      <c r="B1392" s="66" t="str">
        <f t="shared" si="211"/>
        <v/>
      </c>
      <c r="C1392" s="67" t="str">
        <f t="shared" si="212"/>
        <v/>
      </c>
      <c r="D1392" s="68" t="str">
        <f t="shared" si="213"/>
        <v/>
      </c>
      <c r="E1392" s="68" t="str">
        <f t="shared" si="214"/>
        <v/>
      </c>
      <c r="F1392" s="68" t="str">
        <f t="shared" si="215"/>
        <v/>
      </c>
      <c r="G1392" s="69"/>
      <c r="H1392" s="68" t="str">
        <f t="shared" si="216"/>
        <v/>
      </c>
      <c r="I1392" s="68" t="str">
        <f t="shared" si="217"/>
        <v/>
      </c>
      <c r="J1392" s="70" t="str">
        <f t="shared" si="218"/>
        <v/>
      </c>
      <c r="K1392" s="68" t="str">
        <f t="shared" si="219"/>
        <v/>
      </c>
      <c r="L1392" s="68" t="str">
        <f>IF(A1392="","",SUM($K$31:K1392))</f>
        <v/>
      </c>
    </row>
    <row r="1393" spans="1:12">
      <c r="A1393" s="65" t="str">
        <f t="shared" si="210"/>
        <v/>
      </c>
      <c r="B1393" s="66" t="str">
        <f t="shared" si="211"/>
        <v/>
      </c>
      <c r="C1393" s="67" t="str">
        <f t="shared" si="212"/>
        <v/>
      </c>
      <c r="D1393" s="68" t="str">
        <f t="shared" si="213"/>
        <v/>
      </c>
      <c r="E1393" s="68" t="str">
        <f t="shared" si="214"/>
        <v/>
      </c>
      <c r="F1393" s="68" t="str">
        <f t="shared" si="215"/>
        <v/>
      </c>
      <c r="G1393" s="69"/>
      <c r="H1393" s="68" t="str">
        <f t="shared" si="216"/>
        <v/>
      </c>
      <c r="I1393" s="68" t="str">
        <f t="shared" si="217"/>
        <v/>
      </c>
      <c r="J1393" s="70" t="str">
        <f t="shared" si="218"/>
        <v/>
      </c>
      <c r="K1393" s="68" t="str">
        <f t="shared" si="219"/>
        <v/>
      </c>
      <c r="L1393" s="68" t="str">
        <f>IF(A1393="","",SUM($K$31:K1393))</f>
        <v/>
      </c>
    </row>
    <row r="1394" spans="1:12">
      <c r="A1394" s="65" t="str">
        <f t="shared" si="210"/>
        <v/>
      </c>
      <c r="B1394" s="66" t="str">
        <f t="shared" si="211"/>
        <v/>
      </c>
      <c r="C1394" s="67" t="str">
        <f t="shared" si="212"/>
        <v/>
      </c>
      <c r="D1394" s="68" t="str">
        <f t="shared" si="213"/>
        <v/>
      </c>
      <c r="E1394" s="68" t="str">
        <f t="shared" si="214"/>
        <v/>
      </c>
      <c r="F1394" s="68" t="str">
        <f t="shared" si="215"/>
        <v/>
      </c>
      <c r="G1394" s="69"/>
      <c r="H1394" s="68" t="str">
        <f t="shared" si="216"/>
        <v/>
      </c>
      <c r="I1394" s="68" t="str">
        <f t="shared" si="217"/>
        <v/>
      </c>
      <c r="J1394" s="70" t="str">
        <f t="shared" si="218"/>
        <v/>
      </c>
      <c r="K1394" s="68" t="str">
        <f t="shared" si="219"/>
        <v/>
      </c>
      <c r="L1394" s="68" t="str">
        <f>IF(A1394="","",SUM($K$31:K1394))</f>
        <v/>
      </c>
    </row>
    <row r="1395" spans="1:12">
      <c r="A1395" s="65" t="str">
        <f t="shared" si="210"/>
        <v/>
      </c>
      <c r="B1395" s="66" t="str">
        <f t="shared" si="211"/>
        <v/>
      </c>
      <c r="C1395" s="67" t="str">
        <f t="shared" si="212"/>
        <v/>
      </c>
      <c r="D1395" s="68" t="str">
        <f t="shared" si="213"/>
        <v/>
      </c>
      <c r="E1395" s="68" t="str">
        <f t="shared" si="214"/>
        <v/>
      </c>
      <c r="F1395" s="68" t="str">
        <f t="shared" si="215"/>
        <v/>
      </c>
      <c r="G1395" s="69"/>
      <c r="H1395" s="68" t="str">
        <f t="shared" si="216"/>
        <v/>
      </c>
      <c r="I1395" s="68" t="str">
        <f t="shared" si="217"/>
        <v/>
      </c>
      <c r="J1395" s="70" t="str">
        <f t="shared" si="218"/>
        <v/>
      </c>
      <c r="K1395" s="68" t="str">
        <f t="shared" si="219"/>
        <v/>
      </c>
      <c r="L1395" s="68" t="str">
        <f>IF(A1395="","",SUM($K$31:K1395))</f>
        <v/>
      </c>
    </row>
    <row r="1396" spans="1:12">
      <c r="A1396" s="65" t="str">
        <f t="shared" si="210"/>
        <v/>
      </c>
      <c r="B1396" s="66" t="str">
        <f t="shared" si="211"/>
        <v/>
      </c>
      <c r="C1396" s="67" t="str">
        <f t="shared" si="212"/>
        <v/>
      </c>
      <c r="D1396" s="68" t="str">
        <f t="shared" si="213"/>
        <v/>
      </c>
      <c r="E1396" s="68" t="str">
        <f t="shared" si="214"/>
        <v/>
      </c>
      <c r="F1396" s="68" t="str">
        <f t="shared" si="215"/>
        <v/>
      </c>
      <c r="G1396" s="69"/>
      <c r="H1396" s="68" t="str">
        <f t="shared" si="216"/>
        <v/>
      </c>
      <c r="I1396" s="68" t="str">
        <f t="shared" si="217"/>
        <v/>
      </c>
      <c r="J1396" s="70" t="str">
        <f t="shared" si="218"/>
        <v/>
      </c>
      <c r="K1396" s="68" t="str">
        <f t="shared" si="219"/>
        <v/>
      </c>
      <c r="L1396" s="68" t="str">
        <f>IF(A1396="","",SUM($K$31:K1396))</f>
        <v/>
      </c>
    </row>
    <row r="1397" spans="1:12">
      <c r="A1397" s="65" t="str">
        <f t="shared" si="210"/>
        <v/>
      </c>
      <c r="B1397" s="66" t="str">
        <f t="shared" si="211"/>
        <v/>
      </c>
      <c r="C1397" s="67" t="str">
        <f t="shared" si="212"/>
        <v/>
      </c>
      <c r="D1397" s="68" t="str">
        <f t="shared" si="213"/>
        <v/>
      </c>
      <c r="E1397" s="68" t="str">
        <f t="shared" si="214"/>
        <v/>
      </c>
      <c r="F1397" s="68" t="str">
        <f t="shared" si="215"/>
        <v/>
      </c>
      <c r="G1397" s="69"/>
      <c r="H1397" s="68" t="str">
        <f t="shared" si="216"/>
        <v/>
      </c>
      <c r="I1397" s="68" t="str">
        <f t="shared" si="217"/>
        <v/>
      </c>
      <c r="J1397" s="70" t="str">
        <f t="shared" si="218"/>
        <v/>
      </c>
      <c r="K1397" s="68" t="str">
        <f t="shared" si="219"/>
        <v/>
      </c>
      <c r="L1397" s="68" t="str">
        <f>IF(A1397="","",SUM($K$31:K1397))</f>
        <v/>
      </c>
    </row>
    <row r="1398" spans="1:12">
      <c r="A1398" s="65" t="str">
        <f t="shared" si="210"/>
        <v/>
      </c>
      <c r="B1398" s="66" t="str">
        <f t="shared" si="211"/>
        <v/>
      </c>
      <c r="C1398" s="67" t="str">
        <f t="shared" si="212"/>
        <v/>
      </c>
      <c r="D1398" s="68" t="str">
        <f t="shared" si="213"/>
        <v/>
      </c>
      <c r="E1398" s="68" t="str">
        <f t="shared" si="214"/>
        <v/>
      </c>
      <c r="F1398" s="68" t="str">
        <f t="shared" si="215"/>
        <v/>
      </c>
      <c r="G1398" s="69"/>
      <c r="H1398" s="68" t="str">
        <f t="shared" si="216"/>
        <v/>
      </c>
      <c r="I1398" s="68" t="str">
        <f t="shared" si="217"/>
        <v/>
      </c>
      <c r="J1398" s="70" t="str">
        <f t="shared" si="218"/>
        <v/>
      </c>
      <c r="K1398" s="68" t="str">
        <f t="shared" si="219"/>
        <v/>
      </c>
      <c r="L1398" s="68" t="str">
        <f>IF(A1398="","",SUM($K$31:K1398))</f>
        <v/>
      </c>
    </row>
    <row r="1399" spans="1:12">
      <c r="A1399" s="65" t="str">
        <f t="shared" si="210"/>
        <v/>
      </c>
      <c r="B1399" s="66" t="str">
        <f t="shared" si="211"/>
        <v/>
      </c>
      <c r="C1399" s="67" t="str">
        <f t="shared" si="212"/>
        <v/>
      </c>
      <c r="D1399" s="68" t="str">
        <f t="shared" si="213"/>
        <v/>
      </c>
      <c r="E1399" s="68" t="str">
        <f t="shared" si="214"/>
        <v/>
      </c>
      <c r="F1399" s="68" t="str">
        <f t="shared" si="215"/>
        <v/>
      </c>
      <c r="G1399" s="69"/>
      <c r="H1399" s="68" t="str">
        <f t="shared" si="216"/>
        <v/>
      </c>
      <c r="I1399" s="68" t="str">
        <f t="shared" si="217"/>
        <v/>
      </c>
      <c r="J1399" s="70" t="str">
        <f t="shared" si="218"/>
        <v/>
      </c>
      <c r="K1399" s="68" t="str">
        <f t="shared" si="219"/>
        <v/>
      </c>
      <c r="L1399" s="68" t="str">
        <f>IF(A1399="","",SUM($K$31:K1399))</f>
        <v/>
      </c>
    </row>
    <row r="1400" spans="1:12">
      <c r="A1400" s="65" t="str">
        <f t="shared" si="210"/>
        <v/>
      </c>
      <c r="B1400" s="66" t="str">
        <f t="shared" si="211"/>
        <v/>
      </c>
      <c r="C1400" s="67" t="str">
        <f t="shared" si="212"/>
        <v/>
      </c>
      <c r="D1400" s="68" t="str">
        <f t="shared" si="213"/>
        <v/>
      </c>
      <c r="E1400" s="68" t="str">
        <f t="shared" si="214"/>
        <v/>
      </c>
      <c r="F1400" s="68" t="str">
        <f t="shared" si="215"/>
        <v/>
      </c>
      <c r="G1400" s="69"/>
      <c r="H1400" s="68" t="str">
        <f t="shared" si="216"/>
        <v/>
      </c>
      <c r="I1400" s="68" t="str">
        <f t="shared" si="217"/>
        <v/>
      </c>
      <c r="J1400" s="70" t="str">
        <f t="shared" si="218"/>
        <v/>
      </c>
      <c r="K1400" s="68" t="str">
        <f t="shared" si="219"/>
        <v/>
      </c>
      <c r="L1400" s="68" t="str">
        <f>IF(A1400="","",SUM($K$31:K1400))</f>
        <v/>
      </c>
    </row>
    <row r="1401" spans="1:12">
      <c r="A1401" s="65" t="str">
        <f t="shared" si="210"/>
        <v/>
      </c>
      <c r="B1401" s="66" t="str">
        <f t="shared" si="211"/>
        <v/>
      </c>
      <c r="C1401" s="67" t="str">
        <f t="shared" si="212"/>
        <v/>
      </c>
      <c r="D1401" s="68" t="str">
        <f t="shared" si="213"/>
        <v/>
      </c>
      <c r="E1401" s="68" t="str">
        <f t="shared" si="214"/>
        <v/>
      </c>
      <c r="F1401" s="68" t="str">
        <f t="shared" si="215"/>
        <v/>
      </c>
      <c r="G1401" s="69"/>
      <c r="H1401" s="68" t="str">
        <f t="shared" si="216"/>
        <v/>
      </c>
      <c r="I1401" s="68" t="str">
        <f t="shared" si="217"/>
        <v/>
      </c>
      <c r="J1401" s="70" t="str">
        <f t="shared" si="218"/>
        <v/>
      </c>
      <c r="K1401" s="68" t="str">
        <f t="shared" si="219"/>
        <v/>
      </c>
      <c r="L1401" s="68" t="str">
        <f>IF(A1401="","",SUM($K$31:K1401))</f>
        <v/>
      </c>
    </row>
    <row r="1402" spans="1:12">
      <c r="A1402" s="65" t="str">
        <f t="shared" si="210"/>
        <v/>
      </c>
      <c r="B1402" s="66" t="str">
        <f t="shared" si="211"/>
        <v/>
      </c>
      <c r="C1402" s="67" t="str">
        <f t="shared" si="212"/>
        <v/>
      </c>
      <c r="D1402" s="68" t="str">
        <f t="shared" si="213"/>
        <v/>
      </c>
      <c r="E1402" s="68" t="str">
        <f t="shared" si="214"/>
        <v/>
      </c>
      <c r="F1402" s="68" t="str">
        <f t="shared" si="215"/>
        <v/>
      </c>
      <c r="G1402" s="69"/>
      <c r="H1402" s="68" t="str">
        <f t="shared" si="216"/>
        <v/>
      </c>
      <c r="I1402" s="68" t="str">
        <f t="shared" si="217"/>
        <v/>
      </c>
      <c r="J1402" s="70" t="str">
        <f t="shared" si="218"/>
        <v/>
      </c>
      <c r="K1402" s="68" t="str">
        <f t="shared" si="219"/>
        <v/>
      </c>
      <c r="L1402" s="68" t="str">
        <f>IF(A1402="","",SUM($K$31:K1402))</f>
        <v/>
      </c>
    </row>
    <row r="1403" spans="1:12">
      <c r="A1403" s="65" t="str">
        <f t="shared" si="210"/>
        <v/>
      </c>
      <c r="B1403" s="66" t="str">
        <f t="shared" si="211"/>
        <v/>
      </c>
      <c r="C1403" s="67" t="str">
        <f t="shared" si="212"/>
        <v/>
      </c>
      <c r="D1403" s="68" t="str">
        <f t="shared" si="213"/>
        <v/>
      </c>
      <c r="E1403" s="68" t="str">
        <f t="shared" si="214"/>
        <v/>
      </c>
      <c r="F1403" s="68" t="str">
        <f t="shared" si="215"/>
        <v/>
      </c>
      <c r="G1403" s="69"/>
      <c r="H1403" s="68" t="str">
        <f t="shared" si="216"/>
        <v/>
      </c>
      <c r="I1403" s="68" t="str">
        <f t="shared" si="217"/>
        <v/>
      </c>
      <c r="J1403" s="70" t="str">
        <f t="shared" si="218"/>
        <v/>
      </c>
      <c r="K1403" s="68" t="str">
        <f t="shared" si="219"/>
        <v/>
      </c>
      <c r="L1403" s="68" t="str">
        <f>IF(A1403="","",SUM($K$31:K1403))</f>
        <v/>
      </c>
    </row>
    <row r="1404" spans="1:12">
      <c r="A1404" s="65" t="str">
        <f t="shared" si="210"/>
        <v/>
      </c>
      <c r="B1404" s="66" t="str">
        <f t="shared" si="211"/>
        <v/>
      </c>
      <c r="C1404" s="67" t="str">
        <f t="shared" si="212"/>
        <v/>
      </c>
      <c r="D1404" s="68" t="str">
        <f t="shared" si="213"/>
        <v/>
      </c>
      <c r="E1404" s="68" t="str">
        <f t="shared" si="214"/>
        <v/>
      </c>
      <c r="F1404" s="68" t="str">
        <f t="shared" si="215"/>
        <v/>
      </c>
      <c r="G1404" s="69"/>
      <c r="H1404" s="68" t="str">
        <f t="shared" si="216"/>
        <v/>
      </c>
      <c r="I1404" s="68" t="str">
        <f t="shared" si="217"/>
        <v/>
      </c>
      <c r="J1404" s="70" t="str">
        <f t="shared" si="218"/>
        <v/>
      </c>
      <c r="K1404" s="68" t="str">
        <f t="shared" si="219"/>
        <v/>
      </c>
      <c r="L1404" s="68" t="str">
        <f>IF(A1404="","",SUM($K$31:K1404))</f>
        <v/>
      </c>
    </row>
    <row r="1405" spans="1:12">
      <c r="A1405" s="65" t="str">
        <f t="shared" si="210"/>
        <v/>
      </c>
      <c r="B1405" s="66" t="str">
        <f t="shared" si="211"/>
        <v/>
      </c>
      <c r="C1405" s="67" t="str">
        <f t="shared" si="212"/>
        <v/>
      </c>
      <c r="D1405" s="68" t="str">
        <f t="shared" si="213"/>
        <v/>
      </c>
      <c r="E1405" s="68" t="str">
        <f t="shared" si="214"/>
        <v/>
      </c>
      <c r="F1405" s="68" t="str">
        <f t="shared" si="215"/>
        <v/>
      </c>
      <c r="G1405" s="69"/>
      <c r="H1405" s="68" t="str">
        <f t="shared" si="216"/>
        <v/>
      </c>
      <c r="I1405" s="68" t="str">
        <f t="shared" si="217"/>
        <v/>
      </c>
      <c r="J1405" s="70" t="str">
        <f t="shared" si="218"/>
        <v/>
      </c>
      <c r="K1405" s="68" t="str">
        <f t="shared" si="219"/>
        <v/>
      </c>
      <c r="L1405" s="68" t="str">
        <f>IF(A1405="","",SUM($K$31:K1405))</f>
        <v/>
      </c>
    </row>
    <row r="1406" spans="1:12">
      <c r="A1406" s="65" t="str">
        <f t="shared" si="210"/>
        <v/>
      </c>
      <c r="B1406" s="66" t="str">
        <f t="shared" si="211"/>
        <v/>
      </c>
      <c r="C1406" s="67" t="str">
        <f t="shared" si="212"/>
        <v/>
      </c>
      <c r="D1406" s="68" t="str">
        <f t="shared" si="213"/>
        <v/>
      </c>
      <c r="E1406" s="68" t="str">
        <f t="shared" si="214"/>
        <v/>
      </c>
      <c r="F1406" s="68" t="str">
        <f t="shared" si="215"/>
        <v/>
      </c>
      <c r="G1406" s="69"/>
      <c r="H1406" s="68" t="str">
        <f t="shared" si="216"/>
        <v/>
      </c>
      <c r="I1406" s="68" t="str">
        <f t="shared" si="217"/>
        <v/>
      </c>
      <c r="J1406" s="70" t="str">
        <f t="shared" si="218"/>
        <v/>
      </c>
      <c r="K1406" s="68" t="str">
        <f t="shared" si="219"/>
        <v/>
      </c>
      <c r="L1406" s="68" t="str">
        <f>IF(A1406="","",SUM($K$31:K1406))</f>
        <v/>
      </c>
    </row>
    <row r="1407" spans="1:12">
      <c r="A1407" s="65" t="str">
        <f t="shared" si="210"/>
        <v/>
      </c>
      <c r="B1407" s="66" t="str">
        <f t="shared" si="211"/>
        <v/>
      </c>
      <c r="C1407" s="67" t="str">
        <f t="shared" si="212"/>
        <v/>
      </c>
      <c r="D1407" s="68" t="str">
        <f t="shared" si="213"/>
        <v/>
      </c>
      <c r="E1407" s="68" t="str">
        <f t="shared" si="214"/>
        <v/>
      </c>
      <c r="F1407" s="68" t="str">
        <f t="shared" si="215"/>
        <v/>
      </c>
      <c r="G1407" s="69"/>
      <c r="H1407" s="68" t="str">
        <f t="shared" si="216"/>
        <v/>
      </c>
      <c r="I1407" s="68" t="str">
        <f t="shared" si="217"/>
        <v/>
      </c>
      <c r="J1407" s="70" t="str">
        <f t="shared" si="218"/>
        <v/>
      </c>
      <c r="K1407" s="68" t="str">
        <f t="shared" si="219"/>
        <v/>
      </c>
      <c r="L1407" s="68" t="str">
        <f>IF(A1407="","",SUM($K$31:K1407))</f>
        <v/>
      </c>
    </row>
    <row r="1408" spans="1:12">
      <c r="A1408" s="65" t="str">
        <f t="shared" si="210"/>
        <v/>
      </c>
      <c r="B1408" s="66" t="str">
        <f t="shared" si="211"/>
        <v/>
      </c>
      <c r="C1408" s="67" t="str">
        <f t="shared" si="212"/>
        <v/>
      </c>
      <c r="D1408" s="68" t="str">
        <f t="shared" si="213"/>
        <v/>
      </c>
      <c r="E1408" s="68" t="str">
        <f t="shared" si="214"/>
        <v/>
      </c>
      <c r="F1408" s="68" t="str">
        <f t="shared" si="215"/>
        <v/>
      </c>
      <c r="G1408" s="69"/>
      <c r="H1408" s="68" t="str">
        <f t="shared" si="216"/>
        <v/>
      </c>
      <c r="I1408" s="68" t="str">
        <f t="shared" si="217"/>
        <v/>
      </c>
      <c r="J1408" s="70" t="str">
        <f t="shared" si="218"/>
        <v/>
      </c>
      <c r="K1408" s="68" t="str">
        <f t="shared" si="219"/>
        <v/>
      </c>
      <c r="L1408" s="68" t="str">
        <f>IF(A1408="","",SUM($K$31:K1408))</f>
        <v/>
      </c>
    </row>
    <row r="1409" spans="1:12">
      <c r="A1409" s="65" t="str">
        <f t="shared" si="210"/>
        <v/>
      </c>
      <c r="B1409" s="66" t="str">
        <f t="shared" si="211"/>
        <v/>
      </c>
      <c r="C1409" s="67" t="str">
        <f t="shared" si="212"/>
        <v/>
      </c>
      <c r="D1409" s="68" t="str">
        <f t="shared" si="213"/>
        <v/>
      </c>
      <c r="E1409" s="68" t="str">
        <f t="shared" si="214"/>
        <v/>
      </c>
      <c r="F1409" s="68" t="str">
        <f t="shared" si="215"/>
        <v/>
      </c>
      <c r="G1409" s="69"/>
      <c r="H1409" s="68" t="str">
        <f t="shared" si="216"/>
        <v/>
      </c>
      <c r="I1409" s="68" t="str">
        <f t="shared" si="217"/>
        <v/>
      </c>
      <c r="J1409" s="70" t="str">
        <f t="shared" si="218"/>
        <v/>
      </c>
      <c r="K1409" s="68" t="str">
        <f t="shared" si="219"/>
        <v/>
      </c>
      <c r="L1409" s="68" t="str">
        <f>IF(A1409="","",SUM($K$31:K1409))</f>
        <v/>
      </c>
    </row>
    <row r="1410" spans="1:12">
      <c r="A1410" s="65" t="str">
        <f t="shared" si="210"/>
        <v/>
      </c>
      <c r="B1410" s="66" t="str">
        <f t="shared" si="211"/>
        <v/>
      </c>
      <c r="C1410" s="67" t="str">
        <f t="shared" si="212"/>
        <v/>
      </c>
      <c r="D1410" s="68" t="str">
        <f t="shared" si="213"/>
        <v/>
      </c>
      <c r="E1410" s="68" t="str">
        <f t="shared" si="214"/>
        <v/>
      </c>
      <c r="F1410" s="68" t="str">
        <f t="shared" si="215"/>
        <v/>
      </c>
      <c r="G1410" s="69"/>
      <c r="H1410" s="68" t="str">
        <f t="shared" si="216"/>
        <v/>
      </c>
      <c r="I1410" s="68" t="str">
        <f t="shared" si="217"/>
        <v/>
      </c>
      <c r="J1410" s="70" t="str">
        <f t="shared" si="218"/>
        <v/>
      </c>
      <c r="K1410" s="68" t="str">
        <f t="shared" si="219"/>
        <v/>
      </c>
      <c r="L1410" s="68" t="str">
        <f>IF(A1410="","",SUM($K$31:K1410))</f>
        <v/>
      </c>
    </row>
    <row r="1411" spans="1:12">
      <c r="A1411" s="65" t="str">
        <f t="shared" si="210"/>
        <v/>
      </c>
      <c r="B1411" s="66" t="str">
        <f t="shared" si="211"/>
        <v/>
      </c>
      <c r="C1411" s="67" t="str">
        <f t="shared" si="212"/>
        <v/>
      </c>
      <c r="D1411" s="68" t="str">
        <f t="shared" si="213"/>
        <v/>
      </c>
      <c r="E1411" s="68" t="str">
        <f t="shared" si="214"/>
        <v/>
      </c>
      <c r="F1411" s="68" t="str">
        <f t="shared" si="215"/>
        <v/>
      </c>
      <c r="G1411" s="69"/>
      <c r="H1411" s="68" t="str">
        <f t="shared" si="216"/>
        <v/>
      </c>
      <c r="I1411" s="68" t="str">
        <f t="shared" si="217"/>
        <v/>
      </c>
      <c r="J1411" s="70" t="str">
        <f t="shared" si="218"/>
        <v/>
      </c>
      <c r="K1411" s="68" t="str">
        <f t="shared" si="219"/>
        <v/>
      </c>
      <c r="L1411" s="68" t="str">
        <f>IF(A1411="","",SUM($K$31:K1411))</f>
        <v/>
      </c>
    </row>
    <row r="1412" spans="1:12">
      <c r="A1412" s="65" t="str">
        <f t="shared" si="210"/>
        <v/>
      </c>
      <c r="B1412" s="66" t="str">
        <f t="shared" si="211"/>
        <v/>
      </c>
      <c r="C1412" s="67" t="str">
        <f t="shared" si="212"/>
        <v/>
      </c>
      <c r="D1412" s="68" t="str">
        <f t="shared" si="213"/>
        <v/>
      </c>
      <c r="E1412" s="68" t="str">
        <f t="shared" si="214"/>
        <v/>
      </c>
      <c r="F1412" s="68" t="str">
        <f t="shared" si="215"/>
        <v/>
      </c>
      <c r="G1412" s="69"/>
      <c r="H1412" s="68" t="str">
        <f t="shared" si="216"/>
        <v/>
      </c>
      <c r="I1412" s="68" t="str">
        <f t="shared" si="217"/>
        <v/>
      </c>
      <c r="J1412" s="70" t="str">
        <f t="shared" si="218"/>
        <v/>
      </c>
      <c r="K1412" s="68" t="str">
        <f t="shared" si="219"/>
        <v/>
      </c>
      <c r="L1412" s="68" t="str">
        <f>IF(A1412="","",SUM($K$31:K1412))</f>
        <v/>
      </c>
    </row>
    <row r="1413" spans="1:12">
      <c r="A1413" s="65" t="str">
        <f t="shared" si="210"/>
        <v/>
      </c>
      <c r="B1413" s="66" t="str">
        <f t="shared" si="211"/>
        <v/>
      </c>
      <c r="C1413" s="67" t="str">
        <f t="shared" si="212"/>
        <v/>
      </c>
      <c r="D1413" s="68" t="str">
        <f t="shared" si="213"/>
        <v/>
      </c>
      <c r="E1413" s="68" t="str">
        <f t="shared" si="214"/>
        <v/>
      </c>
      <c r="F1413" s="68" t="str">
        <f t="shared" si="215"/>
        <v/>
      </c>
      <c r="G1413" s="69"/>
      <c r="H1413" s="68" t="str">
        <f t="shared" si="216"/>
        <v/>
      </c>
      <c r="I1413" s="68" t="str">
        <f t="shared" si="217"/>
        <v/>
      </c>
      <c r="J1413" s="70" t="str">
        <f t="shared" si="218"/>
        <v/>
      </c>
      <c r="K1413" s="68" t="str">
        <f t="shared" si="219"/>
        <v/>
      </c>
      <c r="L1413" s="68" t="str">
        <f>IF(A1413="","",SUM($K$31:K1413))</f>
        <v/>
      </c>
    </row>
    <row r="1414" spans="1:12">
      <c r="A1414" s="65" t="str">
        <f t="shared" si="210"/>
        <v/>
      </c>
      <c r="B1414" s="66" t="str">
        <f t="shared" si="211"/>
        <v/>
      </c>
      <c r="C1414" s="67" t="str">
        <f t="shared" si="212"/>
        <v/>
      </c>
      <c r="D1414" s="68" t="str">
        <f t="shared" si="213"/>
        <v/>
      </c>
      <c r="E1414" s="68" t="str">
        <f t="shared" si="214"/>
        <v/>
      </c>
      <c r="F1414" s="68" t="str">
        <f t="shared" si="215"/>
        <v/>
      </c>
      <c r="G1414" s="69"/>
      <c r="H1414" s="68" t="str">
        <f t="shared" si="216"/>
        <v/>
      </c>
      <c r="I1414" s="68" t="str">
        <f t="shared" si="217"/>
        <v/>
      </c>
      <c r="J1414" s="70" t="str">
        <f t="shared" si="218"/>
        <v/>
      </c>
      <c r="K1414" s="68" t="str">
        <f t="shared" si="219"/>
        <v/>
      </c>
      <c r="L1414" s="68" t="str">
        <f>IF(A1414="","",SUM($K$31:K1414))</f>
        <v/>
      </c>
    </row>
    <row r="1415" spans="1:12">
      <c r="A1415" s="65" t="str">
        <f t="shared" si="210"/>
        <v/>
      </c>
      <c r="B1415" s="66" t="str">
        <f t="shared" si="211"/>
        <v/>
      </c>
      <c r="C1415" s="67" t="str">
        <f t="shared" si="212"/>
        <v/>
      </c>
      <c r="D1415" s="68" t="str">
        <f t="shared" si="213"/>
        <v/>
      </c>
      <c r="E1415" s="68" t="str">
        <f t="shared" si="214"/>
        <v/>
      </c>
      <c r="F1415" s="68" t="str">
        <f t="shared" si="215"/>
        <v/>
      </c>
      <c r="G1415" s="69"/>
      <c r="H1415" s="68" t="str">
        <f t="shared" si="216"/>
        <v/>
      </c>
      <c r="I1415" s="68" t="str">
        <f t="shared" si="217"/>
        <v/>
      </c>
      <c r="J1415" s="70" t="str">
        <f t="shared" si="218"/>
        <v/>
      </c>
      <c r="K1415" s="68" t="str">
        <f t="shared" si="219"/>
        <v/>
      </c>
      <c r="L1415" s="68" t="str">
        <f>IF(A1415="","",SUM($K$31:K1415))</f>
        <v/>
      </c>
    </row>
    <row r="1416" spans="1:12">
      <c r="A1416" s="65" t="str">
        <f t="shared" si="210"/>
        <v/>
      </c>
      <c r="B1416" s="66" t="str">
        <f t="shared" si="211"/>
        <v/>
      </c>
      <c r="C1416" s="67" t="str">
        <f t="shared" si="212"/>
        <v/>
      </c>
      <c r="D1416" s="68" t="str">
        <f t="shared" si="213"/>
        <v/>
      </c>
      <c r="E1416" s="68" t="str">
        <f t="shared" si="214"/>
        <v/>
      </c>
      <c r="F1416" s="68" t="str">
        <f t="shared" si="215"/>
        <v/>
      </c>
      <c r="G1416" s="69"/>
      <c r="H1416" s="68" t="str">
        <f t="shared" si="216"/>
        <v/>
      </c>
      <c r="I1416" s="68" t="str">
        <f t="shared" si="217"/>
        <v/>
      </c>
      <c r="J1416" s="70" t="str">
        <f t="shared" si="218"/>
        <v/>
      </c>
      <c r="K1416" s="68" t="str">
        <f t="shared" si="219"/>
        <v/>
      </c>
      <c r="L1416" s="68" t="str">
        <f>IF(A1416="","",SUM($K$31:K1416))</f>
        <v/>
      </c>
    </row>
    <row r="1417" spans="1:12">
      <c r="A1417" s="65" t="str">
        <f t="shared" si="210"/>
        <v/>
      </c>
      <c r="B1417" s="66" t="str">
        <f t="shared" si="211"/>
        <v/>
      </c>
      <c r="C1417" s="67" t="str">
        <f t="shared" si="212"/>
        <v/>
      </c>
      <c r="D1417" s="68" t="str">
        <f t="shared" si="213"/>
        <v/>
      </c>
      <c r="E1417" s="68" t="str">
        <f t="shared" si="214"/>
        <v/>
      </c>
      <c r="F1417" s="68" t="str">
        <f t="shared" si="215"/>
        <v/>
      </c>
      <c r="G1417" s="69"/>
      <c r="H1417" s="68" t="str">
        <f t="shared" si="216"/>
        <v/>
      </c>
      <c r="I1417" s="68" t="str">
        <f t="shared" si="217"/>
        <v/>
      </c>
      <c r="J1417" s="70" t="str">
        <f t="shared" si="218"/>
        <v/>
      </c>
      <c r="K1417" s="68" t="str">
        <f t="shared" si="219"/>
        <v/>
      </c>
      <c r="L1417" s="68" t="str">
        <f>IF(A1417="","",SUM($K$31:K1417))</f>
        <v/>
      </c>
    </row>
    <row r="1418" spans="1:12">
      <c r="A1418" s="65" t="str">
        <f t="shared" si="210"/>
        <v/>
      </c>
      <c r="B1418" s="66" t="str">
        <f t="shared" si="211"/>
        <v/>
      </c>
      <c r="C1418" s="67" t="str">
        <f t="shared" si="212"/>
        <v/>
      </c>
      <c r="D1418" s="68" t="str">
        <f t="shared" si="213"/>
        <v/>
      </c>
      <c r="E1418" s="68" t="str">
        <f t="shared" si="214"/>
        <v/>
      </c>
      <c r="F1418" s="68" t="str">
        <f t="shared" si="215"/>
        <v/>
      </c>
      <c r="G1418" s="69"/>
      <c r="H1418" s="68" t="str">
        <f t="shared" si="216"/>
        <v/>
      </c>
      <c r="I1418" s="68" t="str">
        <f t="shared" si="217"/>
        <v/>
      </c>
      <c r="J1418" s="70" t="str">
        <f t="shared" si="218"/>
        <v/>
      </c>
      <c r="K1418" s="68" t="str">
        <f t="shared" si="219"/>
        <v/>
      </c>
      <c r="L1418" s="68" t="str">
        <f>IF(A1418="","",SUM($K$31:K1418))</f>
        <v/>
      </c>
    </row>
    <row r="1419" spans="1:12">
      <c r="A1419" s="65" t="str">
        <f t="shared" si="210"/>
        <v/>
      </c>
      <c r="B1419" s="66" t="str">
        <f t="shared" si="211"/>
        <v/>
      </c>
      <c r="C1419" s="67" t="str">
        <f t="shared" si="212"/>
        <v/>
      </c>
      <c r="D1419" s="68" t="str">
        <f t="shared" si="213"/>
        <v/>
      </c>
      <c r="E1419" s="68" t="str">
        <f t="shared" si="214"/>
        <v/>
      </c>
      <c r="F1419" s="68" t="str">
        <f t="shared" si="215"/>
        <v/>
      </c>
      <c r="G1419" s="69"/>
      <c r="H1419" s="68" t="str">
        <f t="shared" si="216"/>
        <v/>
      </c>
      <c r="I1419" s="68" t="str">
        <f t="shared" si="217"/>
        <v/>
      </c>
      <c r="J1419" s="70" t="str">
        <f t="shared" si="218"/>
        <v/>
      </c>
      <c r="K1419" s="68" t="str">
        <f t="shared" si="219"/>
        <v/>
      </c>
      <c r="L1419" s="68" t="str">
        <f>IF(A1419="","",SUM($K$31:K1419))</f>
        <v/>
      </c>
    </row>
    <row r="1420" spans="1:12">
      <c r="A1420" s="65" t="str">
        <f t="shared" si="210"/>
        <v/>
      </c>
      <c r="B1420" s="66" t="str">
        <f t="shared" si="211"/>
        <v/>
      </c>
      <c r="C1420" s="67" t="str">
        <f t="shared" si="212"/>
        <v/>
      </c>
      <c r="D1420" s="68" t="str">
        <f t="shared" si="213"/>
        <v/>
      </c>
      <c r="E1420" s="68" t="str">
        <f t="shared" si="214"/>
        <v/>
      </c>
      <c r="F1420" s="68" t="str">
        <f t="shared" si="215"/>
        <v/>
      </c>
      <c r="G1420" s="69"/>
      <c r="H1420" s="68" t="str">
        <f t="shared" si="216"/>
        <v/>
      </c>
      <c r="I1420" s="68" t="str">
        <f t="shared" si="217"/>
        <v/>
      </c>
      <c r="J1420" s="70" t="str">
        <f t="shared" si="218"/>
        <v/>
      </c>
      <c r="K1420" s="68" t="str">
        <f t="shared" si="219"/>
        <v/>
      </c>
      <c r="L1420" s="68" t="str">
        <f>IF(A1420="","",SUM($K$31:K1420))</f>
        <v/>
      </c>
    </row>
    <row r="1421" spans="1:12">
      <c r="A1421" s="65" t="str">
        <f t="shared" si="210"/>
        <v/>
      </c>
      <c r="B1421" s="66" t="str">
        <f t="shared" si="211"/>
        <v/>
      </c>
      <c r="C1421" s="67" t="str">
        <f t="shared" si="212"/>
        <v/>
      </c>
      <c r="D1421" s="68" t="str">
        <f t="shared" si="213"/>
        <v/>
      </c>
      <c r="E1421" s="68" t="str">
        <f t="shared" si="214"/>
        <v/>
      </c>
      <c r="F1421" s="68" t="str">
        <f t="shared" si="215"/>
        <v/>
      </c>
      <c r="G1421" s="69"/>
      <c r="H1421" s="68" t="str">
        <f t="shared" si="216"/>
        <v/>
      </c>
      <c r="I1421" s="68" t="str">
        <f t="shared" si="217"/>
        <v/>
      </c>
      <c r="J1421" s="70" t="str">
        <f t="shared" si="218"/>
        <v/>
      </c>
      <c r="K1421" s="68" t="str">
        <f t="shared" si="219"/>
        <v/>
      </c>
      <c r="L1421" s="68" t="str">
        <f>IF(A1421="","",SUM($K$31:K1421))</f>
        <v/>
      </c>
    </row>
    <row r="1422" spans="1:12">
      <c r="A1422" s="65" t="str">
        <f t="shared" si="210"/>
        <v/>
      </c>
      <c r="B1422" s="66" t="str">
        <f t="shared" si="211"/>
        <v/>
      </c>
      <c r="C1422" s="67" t="str">
        <f t="shared" si="212"/>
        <v/>
      </c>
      <c r="D1422" s="68" t="str">
        <f t="shared" si="213"/>
        <v/>
      </c>
      <c r="E1422" s="68" t="str">
        <f t="shared" si="214"/>
        <v/>
      </c>
      <c r="F1422" s="68" t="str">
        <f t="shared" si="215"/>
        <v/>
      </c>
      <c r="G1422" s="69"/>
      <c r="H1422" s="68" t="str">
        <f t="shared" si="216"/>
        <v/>
      </c>
      <c r="I1422" s="68" t="str">
        <f t="shared" si="217"/>
        <v/>
      </c>
      <c r="J1422" s="70" t="str">
        <f t="shared" si="218"/>
        <v/>
      </c>
      <c r="K1422" s="68" t="str">
        <f t="shared" si="219"/>
        <v/>
      </c>
      <c r="L1422" s="68" t="str">
        <f>IF(A1422="","",SUM($K$31:K1422))</f>
        <v/>
      </c>
    </row>
    <row r="1423" spans="1:12">
      <c r="A1423" s="65" t="str">
        <f t="shared" si="210"/>
        <v/>
      </c>
      <c r="B1423" s="66" t="str">
        <f t="shared" si="211"/>
        <v/>
      </c>
      <c r="C1423" s="67" t="str">
        <f t="shared" si="212"/>
        <v/>
      </c>
      <c r="D1423" s="68" t="str">
        <f t="shared" si="213"/>
        <v/>
      </c>
      <c r="E1423" s="68" t="str">
        <f t="shared" si="214"/>
        <v/>
      </c>
      <c r="F1423" s="68" t="str">
        <f t="shared" si="215"/>
        <v/>
      </c>
      <c r="G1423" s="69"/>
      <c r="H1423" s="68" t="str">
        <f t="shared" si="216"/>
        <v/>
      </c>
      <c r="I1423" s="68" t="str">
        <f t="shared" si="217"/>
        <v/>
      </c>
      <c r="J1423" s="70" t="str">
        <f t="shared" si="218"/>
        <v/>
      </c>
      <c r="K1423" s="68" t="str">
        <f t="shared" si="219"/>
        <v/>
      </c>
      <c r="L1423" s="68" t="str">
        <f>IF(A1423="","",SUM($K$31:K1423))</f>
        <v/>
      </c>
    </row>
    <row r="1424" spans="1:12">
      <c r="A1424" s="65" t="str">
        <f t="shared" si="210"/>
        <v/>
      </c>
      <c r="B1424" s="66" t="str">
        <f t="shared" si="211"/>
        <v/>
      </c>
      <c r="C1424" s="67" t="str">
        <f t="shared" si="212"/>
        <v/>
      </c>
      <c r="D1424" s="68" t="str">
        <f t="shared" si="213"/>
        <v/>
      </c>
      <c r="E1424" s="68" t="str">
        <f t="shared" si="214"/>
        <v/>
      </c>
      <c r="F1424" s="68" t="str">
        <f t="shared" si="215"/>
        <v/>
      </c>
      <c r="G1424" s="69"/>
      <c r="H1424" s="68" t="str">
        <f t="shared" si="216"/>
        <v/>
      </c>
      <c r="I1424" s="68" t="str">
        <f t="shared" si="217"/>
        <v/>
      </c>
      <c r="J1424" s="70" t="str">
        <f t="shared" si="218"/>
        <v/>
      </c>
      <c r="K1424" s="68" t="str">
        <f t="shared" si="219"/>
        <v/>
      </c>
      <c r="L1424" s="68" t="str">
        <f>IF(A1424="","",SUM($K$31:K1424))</f>
        <v/>
      </c>
    </row>
    <row r="1425" spans="1:12">
      <c r="A1425" s="65" t="str">
        <f t="shared" si="210"/>
        <v/>
      </c>
      <c r="B1425" s="66" t="str">
        <f t="shared" si="211"/>
        <v/>
      </c>
      <c r="C1425" s="67" t="str">
        <f t="shared" si="212"/>
        <v/>
      </c>
      <c r="D1425" s="68" t="str">
        <f t="shared" si="213"/>
        <v/>
      </c>
      <c r="E1425" s="68" t="str">
        <f t="shared" si="214"/>
        <v/>
      </c>
      <c r="F1425" s="68" t="str">
        <f t="shared" si="215"/>
        <v/>
      </c>
      <c r="G1425" s="69"/>
      <c r="H1425" s="68" t="str">
        <f t="shared" si="216"/>
        <v/>
      </c>
      <c r="I1425" s="68" t="str">
        <f t="shared" si="217"/>
        <v/>
      </c>
      <c r="J1425" s="70" t="str">
        <f t="shared" si="218"/>
        <v/>
      </c>
      <c r="K1425" s="68" t="str">
        <f t="shared" si="219"/>
        <v/>
      </c>
      <c r="L1425" s="68" t="str">
        <f>IF(A1425="","",SUM($K$31:K1425))</f>
        <v/>
      </c>
    </row>
    <row r="1426" spans="1:12">
      <c r="A1426" s="65" t="str">
        <f t="shared" si="210"/>
        <v/>
      </c>
      <c r="B1426" s="66" t="str">
        <f t="shared" si="211"/>
        <v/>
      </c>
      <c r="C1426" s="67" t="str">
        <f t="shared" si="212"/>
        <v/>
      </c>
      <c r="D1426" s="68" t="str">
        <f t="shared" si="213"/>
        <v/>
      </c>
      <c r="E1426" s="68" t="str">
        <f t="shared" si="214"/>
        <v/>
      </c>
      <c r="F1426" s="68" t="str">
        <f t="shared" si="215"/>
        <v/>
      </c>
      <c r="G1426" s="69"/>
      <c r="H1426" s="68" t="str">
        <f t="shared" si="216"/>
        <v/>
      </c>
      <c r="I1426" s="68" t="str">
        <f t="shared" si="217"/>
        <v/>
      </c>
      <c r="J1426" s="70" t="str">
        <f t="shared" si="218"/>
        <v/>
      </c>
      <c r="K1426" s="68" t="str">
        <f t="shared" si="219"/>
        <v/>
      </c>
      <c r="L1426" s="68" t="str">
        <f>IF(A1426="","",SUM($K$31:K1426))</f>
        <v/>
      </c>
    </row>
    <row r="1427" spans="1:12">
      <c r="A1427" s="65" t="str">
        <f t="shared" si="210"/>
        <v/>
      </c>
      <c r="B1427" s="66" t="str">
        <f t="shared" si="211"/>
        <v/>
      </c>
      <c r="C1427" s="67" t="str">
        <f t="shared" si="212"/>
        <v/>
      </c>
      <c r="D1427" s="68" t="str">
        <f t="shared" si="213"/>
        <v/>
      </c>
      <c r="E1427" s="68" t="str">
        <f t="shared" si="214"/>
        <v/>
      </c>
      <c r="F1427" s="68" t="str">
        <f t="shared" si="215"/>
        <v/>
      </c>
      <c r="G1427" s="69"/>
      <c r="H1427" s="68" t="str">
        <f t="shared" si="216"/>
        <v/>
      </c>
      <c r="I1427" s="68" t="str">
        <f t="shared" si="217"/>
        <v/>
      </c>
      <c r="J1427" s="70" t="str">
        <f t="shared" si="218"/>
        <v/>
      </c>
      <c r="K1427" s="68" t="str">
        <f t="shared" si="219"/>
        <v/>
      </c>
      <c r="L1427" s="68" t="str">
        <f>IF(A1427="","",SUM($K$31:K1427))</f>
        <v/>
      </c>
    </row>
    <row r="1428" spans="1:12">
      <c r="A1428" s="65" t="str">
        <f t="shared" si="210"/>
        <v/>
      </c>
      <c r="B1428" s="66" t="str">
        <f t="shared" si="211"/>
        <v/>
      </c>
      <c r="C1428" s="67" t="str">
        <f t="shared" si="212"/>
        <v/>
      </c>
      <c r="D1428" s="68" t="str">
        <f t="shared" si="213"/>
        <v/>
      </c>
      <c r="E1428" s="68" t="str">
        <f t="shared" si="214"/>
        <v/>
      </c>
      <c r="F1428" s="68" t="str">
        <f t="shared" si="215"/>
        <v/>
      </c>
      <c r="G1428" s="69"/>
      <c r="H1428" s="68" t="str">
        <f t="shared" si="216"/>
        <v/>
      </c>
      <c r="I1428" s="68" t="str">
        <f t="shared" si="217"/>
        <v/>
      </c>
      <c r="J1428" s="70" t="str">
        <f t="shared" si="218"/>
        <v/>
      </c>
      <c r="K1428" s="68" t="str">
        <f t="shared" si="219"/>
        <v/>
      </c>
      <c r="L1428" s="68" t="str">
        <f>IF(A1428="","",SUM($K$31:K1428))</f>
        <v/>
      </c>
    </row>
    <row r="1429" spans="1:12">
      <c r="A1429" s="65" t="str">
        <f t="shared" si="210"/>
        <v/>
      </c>
      <c r="B1429" s="66" t="str">
        <f t="shared" si="211"/>
        <v/>
      </c>
      <c r="C1429" s="67" t="str">
        <f t="shared" si="212"/>
        <v/>
      </c>
      <c r="D1429" s="68" t="str">
        <f t="shared" si="213"/>
        <v/>
      </c>
      <c r="E1429" s="68" t="str">
        <f t="shared" si="214"/>
        <v/>
      </c>
      <c r="F1429" s="68" t="str">
        <f t="shared" si="215"/>
        <v/>
      </c>
      <c r="G1429" s="69"/>
      <c r="H1429" s="68" t="str">
        <f t="shared" si="216"/>
        <v/>
      </c>
      <c r="I1429" s="68" t="str">
        <f t="shared" si="217"/>
        <v/>
      </c>
      <c r="J1429" s="70" t="str">
        <f t="shared" si="218"/>
        <v/>
      </c>
      <c r="K1429" s="68" t="str">
        <f t="shared" si="219"/>
        <v/>
      </c>
      <c r="L1429" s="68" t="str">
        <f>IF(A1429="","",SUM($K$31:K1429))</f>
        <v/>
      </c>
    </row>
    <row r="1430" spans="1:12">
      <c r="A1430" s="65" t="str">
        <f t="shared" si="210"/>
        <v/>
      </c>
      <c r="B1430" s="66" t="str">
        <f t="shared" si="211"/>
        <v/>
      </c>
      <c r="C1430" s="67" t="str">
        <f t="shared" si="212"/>
        <v/>
      </c>
      <c r="D1430" s="68" t="str">
        <f t="shared" si="213"/>
        <v/>
      </c>
      <c r="E1430" s="68" t="str">
        <f t="shared" si="214"/>
        <v/>
      </c>
      <c r="F1430" s="68" t="str">
        <f t="shared" si="215"/>
        <v/>
      </c>
      <c r="G1430" s="69"/>
      <c r="H1430" s="68" t="str">
        <f t="shared" si="216"/>
        <v/>
      </c>
      <c r="I1430" s="68" t="str">
        <f t="shared" si="217"/>
        <v/>
      </c>
      <c r="J1430" s="70" t="str">
        <f t="shared" si="218"/>
        <v/>
      </c>
      <c r="K1430" s="68" t="str">
        <f t="shared" si="219"/>
        <v/>
      </c>
      <c r="L1430" s="68" t="str">
        <f>IF(A1430="","",SUM($K$31:K1430))</f>
        <v/>
      </c>
    </row>
    <row r="1431" spans="1:12">
      <c r="A1431" s="65" t="str">
        <f t="shared" si="210"/>
        <v/>
      </c>
      <c r="B1431" s="66" t="str">
        <f t="shared" si="211"/>
        <v/>
      </c>
      <c r="C1431" s="67" t="str">
        <f t="shared" si="212"/>
        <v/>
      </c>
      <c r="D1431" s="68" t="str">
        <f t="shared" si="213"/>
        <v/>
      </c>
      <c r="E1431" s="68" t="str">
        <f t="shared" si="214"/>
        <v/>
      </c>
      <c r="F1431" s="68" t="str">
        <f t="shared" si="215"/>
        <v/>
      </c>
      <c r="G1431" s="69"/>
      <c r="H1431" s="68" t="str">
        <f t="shared" si="216"/>
        <v/>
      </c>
      <c r="I1431" s="68" t="str">
        <f t="shared" si="217"/>
        <v/>
      </c>
      <c r="J1431" s="70" t="str">
        <f t="shared" si="218"/>
        <v/>
      </c>
      <c r="K1431" s="68" t="str">
        <f t="shared" si="219"/>
        <v/>
      </c>
      <c r="L1431" s="68" t="str">
        <f>IF(A1431="","",SUM($K$31:K1431))</f>
        <v/>
      </c>
    </row>
    <row r="1432" spans="1:12">
      <c r="A1432" s="65" t="str">
        <f t="shared" si="210"/>
        <v/>
      </c>
      <c r="B1432" s="66" t="str">
        <f t="shared" si="211"/>
        <v/>
      </c>
      <c r="C1432" s="67" t="str">
        <f t="shared" si="212"/>
        <v/>
      </c>
      <c r="D1432" s="68" t="str">
        <f t="shared" si="213"/>
        <v/>
      </c>
      <c r="E1432" s="68" t="str">
        <f t="shared" si="214"/>
        <v/>
      </c>
      <c r="F1432" s="68" t="str">
        <f t="shared" si="215"/>
        <v/>
      </c>
      <c r="G1432" s="69"/>
      <c r="H1432" s="68" t="str">
        <f t="shared" si="216"/>
        <v/>
      </c>
      <c r="I1432" s="68" t="str">
        <f t="shared" si="217"/>
        <v/>
      </c>
      <c r="J1432" s="70" t="str">
        <f t="shared" si="218"/>
        <v/>
      </c>
      <c r="K1432" s="68" t="str">
        <f t="shared" si="219"/>
        <v/>
      </c>
      <c r="L1432" s="68" t="str">
        <f>IF(A1432="","",SUM($K$31:K1432))</f>
        <v/>
      </c>
    </row>
    <row r="1433" spans="1:12">
      <c r="A1433" s="65" t="str">
        <f t="shared" si="210"/>
        <v/>
      </c>
      <c r="B1433" s="66" t="str">
        <f t="shared" si="211"/>
        <v/>
      </c>
      <c r="C1433" s="67" t="str">
        <f t="shared" si="212"/>
        <v/>
      </c>
      <c r="D1433" s="68" t="str">
        <f t="shared" si="213"/>
        <v/>
      </c>
      <c r="E1433" s="68" t="str">
        <f t="shared" si="214"/>
        <v/>
      </c>
      <c r="F1433" s="68" t="str">
        <f t="shared" si="215"/>
        <v/>
      </c>
      <c r="G1433" s="69"/>
      <c r="H1433" s="68" t="str">
        <f t="shared" si="216"/>
        <v/>
      </c>
      <c r="I1433" s="68" t="str">
        <f t="shared" si="217"/>
        <v/>
      </c>
      <c r="J1433" s="70" t="str">
        <f t="shared" si="218"/>
        <v/>
      </c>
      <c r="K1433" s="68" t="str">
        <f t="shared" si="219"/>
        <v/>
      </c>
      <c r="L1433" s="68" t="str">
        <f>IF(A1433="","",SUM($K$31:K1433))</f>
        <v/>
      </c>
    </row>
    <row r="1434" spans="1:12">
      <c r="A1434" s="65" t="str">
        <f t="shared" si="210"/>
        <v/>
      </c>
      <c r="B1434" s="66" t="str">
        <f t="shared" si="211"/>
        <v/>
      </c>
      <c r="C1434" s="67" t="str">
        <f t="shared" si="212"/>
        <v/>
      </c>
      <c r="D1434" s="68" t="str">
        <f t="shared" si="213"/>
        <v/>
      </c>
      <c r="E1434" s="68" t="str">
        <f t="shared" si="214"/>
        <v/>
      </c>
      <c r="F1434" s="68" t="str">
        <f t="shared" si="215"/>
        <v/>
      </c>
      <c r="G1434" s="69"/>
      <c r="H1434" s="68" t="str">
        <f t="shared" si="216"/>
        <v/>
      </c>
      <c r="I1434" s="68" t="str">
        <f t="shared" si="217"/>
        <v/>
      </c>
      <c r="J1434" s="70" t="str">
        <f t="shared" si="218"/>
        <v/>
      </c>
      <c r="K1434" s="68" t="str">
        <f t="shared" si="219"/>
        <v/>
      </c>
      <c r="L1434" s="68" t="str">
        <f>IF(A1434="","",SUM($K$31:K1434))</f>
        <v/>
      </c>
    </row>
    <row r="1435" spans="1:12">
      <c r="A1435" s="65" t="str">
        <f t="shared" si="210"/>
        <v/>
      </c>
      <c r="B1435" s="66" t="str">
        <f t="shared" si="211"/>
        <v/>
      </c>
      <c r="C1435" s="67" t="str">
        <f t="shared" si="212"/>
        <v/>
      </c>
      <c r="D1435" s="68" t="str">
        <f t="shared" si="213"/>
        <v/>
      </c>
      <c r="E1435" s="68" t="str">
        <f t="shared" si="214"/>
        <v/>
      </c>
      <c r="F1435" s="68" t="str">
        <f t="shared" si="215"/>
        <v/>
      </c>
      <c r="G1435" s="69"/>
      <c r="H1435" s="68" t="str">
        <f t="shared" si="216"/>
        <v/>
      </c>
      <c r="I1435" s="68" t="str">
        <f t="shared" si="217"/>
        <v/>
      </c>
      <c r="J1435" s="70" t="str">
        <f t="shared" si="218"/>
        <v/>
      </c>
      <c r="K1435" s="68" t="str">
        <f t="shared" si="219"/>
        <v/>
      </c>
      <c r="L1435" s="68" t="str">
        <f>IF(A1435="","",SUM($K$31:K1435))</f>
        <v/>
      </c>
    </row>
    <row r="1436" spans="1:12">
      <c r="A1436" s="65" t="str">
        <f t="shared" si="210"/>
        <v/>
      </c>
      <c r="B1436" s="66" t="str">
        <f t="shared" si="211"/>
        <v/>
      </c>
      <c r="C1436" s="67" t="str">
        <f t="shared" si="212"/>
        <v/>
      </c>
      <c r="D1436" s="68" t="str">
        <f t="shared" si="213"/>
        <v/>
      </c>
      <c r="E1436" s="68" t="str">
        <f t="shared" si="214"/>
        <v/>
      </c>
      <c r="F1436" s="68" t="str">
        <f t="shared" si="215"/>
        <v/>
      </c>
      <c r="G1436" s="69"/>
      <c r="H1436" s="68" t="str">
        <f t="shared" si="216"/>
        <v/>
      </c>
      <c r="I1436" s="68" t="str">
        <f t="shared" si="217"/>
        <v/>
      </c>
      <c r="J1436" s="70" t="str">
        <f t="shared" si="218"/>
        <v/>
      </c>
      <c r="K1436" s="68" t="str">
        <f t="shared" si="219"/>
        <v/>
      </c>
      <c r="L1436" s="68" t="str">
        <f>IF(A1436="","",SUM($K$31:K1436))</f>
        <v/>
      </c>
    </row>
    <row r="1437" spans="1:12">
      <c r="A1437" s="65" t="str">
        <f t="shared" si="210"/>
        <v/>
      </c>
      <c r="B1437" s="66" t="str">
        <f t="shared" si="211"/>
        <v/>
      </c>
      <c r="C1437" s="67" t="str">
        <f t="shared" si="212"/>
        <v/>
      </c>
      <c r="D1437" s="68" t="str">
        <f t="shared" si="213"/>
        <v/>
      </c>
      <c r="E1437" s="68" t="str">
        <f t="shared" si="214"/>
        <v/>
      </c>
      <c r="F1437" s="68" t="str">
        <f t="shared" si="215"/>
        <v/>
      </c>
      <c r="G1437" s="69"/>
      <c r="H1437" s="68" t="str">
        <f t="shared" si="216"/>
        <v/>
      </c>
      <c r="I1437" s="68" t="str">
        <f t="shared" si="217"/>
        <v/>
      </c>
      <c r="J1437" s="70" t="str">
        <f t="shared" si="218"/>
        <v/>
      </c>
      <c r="K1437" s="68" t="str">
        <f t="shared" si="219"/>
        <v/>
      </c>
      <c r="L1437" s="68" t="str">
        <f>IF(A1437="","",SUM($K$31:K1437))</f>
        <v/>
      </c>
    </row>
    <row r="1438" spans="1:12">
      <c r="A1438" s="65" t="str">
        <f t="shared" si="210"/>
        <v/>
      </c>
      <c r="B1438" s="66" t="str">
        <f t="shared" si="211"/>
        <v/>
      </c>
      <c r="C1438" s="67" t="str">
        <f t="shared" si="212"/>
        <v/>
      </c>
      <c r="D1438" s="68" t="str">
        <f t="shared" si="213"/>
        <v/>
      </c>
      <c r="E1438" s="68" t="str">
        <f t="shared" si="214"/>
        <v/>
      </c>
      <c r="F1438" s="68" t="str">
        <f t="shared" si="215"/>
        <v/>
      </c>
      <c r="G1438" s="69"/>
      <c r="H1438" s="68" t="str">
        <f t="shared" si="216"/>
        <v/>
      </c>
      <c r="I1438" s="68" t="str">
        <f t="shared" si="217"/>
        <v/>
      </c>
      <c r="J1438" s="70" t="str">
        <f t="shared" si="218"/>
        <v/>
      </c>
      <c r="K1438" s="68" t="str">
        <f t="shared" si="219"/>
        <v/>
      </c>
      <c r="L1438" s="68" t="str">
        <f>IF(A1438="","",SUM($K$31:K1438))</f>
        <v/>
      </c>
    </row>
    <row r="1439" spans="1:12">
      <c r="A1439" s="65" t="str">
        <f t="shared" ref="A1439:A1502" si="220">IF(I1438="","",IF(OR(A1438&gt;=nper,ROUND(I1438,2)&lt;=0),"",A1438+1))</f>
        <v/>
      </c>
      <c r="B1439" s="66" t="str">
        <f t="shared" ref="B1439:B1502" si="221">IF(A1439="","",IF(OR(periods_per_year=26,periods_per_year=52),IF(periods_per_year=26,IF(A1439=1,fpdate,B1438+14),IF(periods_per_year=52,IF(A1439=1,fpdate,B1438+7),"n/a")),IF(periods_per_year=24,DATE(YEAR(fpdate),MONTH(fpdate)+(A1439-1)/2+IF(AND(DAY(fpdate)&gt;=15,MOD(A1439,2)=0),1,0),IF(MOD(A1439,2)=0,IF(DAY(fpdate)&gt;=15,DAY(fpdate)-14,DAY(fpdate)+14),DAY(fpdate))),IF(DAY(DATE(YEAR(fpdate),MONTH(fpdate)+A1439-1,DAY(fpdate)))&lt;&gt;DAY(fpdate),DATE(YEAR(fpdate),MONTH(fpdate)+A1439,0),DATE(YEAR(fpdate),MONTH(fpdate)+A1439-1,DAY(fpdate))))))</f>
        <v/>
      </c>
      <c r="C1439" s="67" t="str">
        <f t="shared" ref="C1439:C1502" si="222">IF(A1439="","",IF(variable,IF(A1439&lt;$L$6*periods_per_year,start_rate,IF($L$10&gt;=0,MIN($L$7,start_rate+$L$10*ROUNDUP((A1439-$L$6*periods_per_year)/$L$9,0)),MAX($L$8,start_rate+$L$10*ROUNDUP((A1439-$L$6*periods_per_year)/$L$9,0)))),start_rate))</f>
        <v/>
      </c>
      <c r="D1439" s="68" t="str">
        <f t="shared" ref="D1439:D1502" si="223">IF(A1439="","",ROUND((((1+C1439/CP)^(CP/periods_per_year))-1)*I1438,2))</f>
        <v/>
      </c>
      <c r="E1439" s="68" t="str">
        <f t="shared" ref="E1439:E1502" si="224">IF(A1439="","",IF(A1439=nper,I1438+D1439,MIN(I1438+D1439,IF(C1439=C1438,E1438,IF($D$10="Acc Bi-Weekly",ROUND((-PMT(((1+C1439/CP)^(CP/12))-1,(nper-A1439+1)*12/26,I1438))/2,2),IF($D$10="Acc Weekly",ROUND((-PMT(((1+C1439/CP)^(CP/12))-1,(nper-A1439+1)*12/52,I1438))/4,2),ROUND(-PMT(((1+C1439/CP)^(CP/periods_per_year))-1,nper-A1439+1,I1438),2)))))))</f>
        <v/>
      </c>
      <c r="F1439" s="68" t="str">
        <f t="shared" ref="F1439:F1502" si="225">IF(A1439="","",IF(I1438&lt;=E1439,0,IF(IF(MOD(A1439,int)=0,$D$14,0)+E1439&gt;=I1438+D1439,I1438+D1439-E1439,IF(MOD(A1439,int)=0,$D$14,0)+IF(IF(MOD(A1439,int)=0,$D$14,0)+IF(MOD(A1439-$D$17,periods_per_year)=0,$D$16,0)+E1439&lt;I1438+D1439,IF(MOD(A1439-$D$17,periods_per_year)=0,$D$16,0),I1438+D1439-IF(MOD(A1439,int)=0,$D$14,0)-E1439))))</f>
        <v/>
      </c>
      <c r="G1439" s="69"/>
      <c r="H1439" s="68" t="str">
        <f t="shared" ref="H1439:H1502" si="226">IF(A1439="","",E1439-D1439+G1439+IF(F1439="",0,F1439))</f>
        <v/>
      </c>
      <c r="I1439" s="68" t="str">
        <f t="shared" ref="I1439:I1502" si="227">IF(A1439="","",I1438-H1439)</f>
        <v/>
      </c>
      <c r="J1439" s="70" t="str">
        <f t="shared" ref="J1439:J1502" si="228">IF(A1439="","",IF(MOD(A1439,periods_per_year)=0,A1439/periods_per_year,""))</f>
        <v/>
      </c>
      <c r="K1439" s="68" t="str">
        <f t="shared" ref="K1439:K1502" si="229">IF(A1439="","",$L$22*D1439)</f>
        <v/>
      </c>
      <c r="L1439" s="68" t="str">
        <f>IF(A1439="","",SUM($K$31:K1439))</f>
        <v/>
      </c>
    </row>
    <row r="1440" spans="1:12">
      <c r="A1440" s="65" t="str">
        <f t="shared" si="220"/>
        <v/>
      </c>
      <c r="B1440" s="66" t="str">
        <f t="shared" si="221"/>
        <v/>
      </c>
      <c r="C1440" s="67" t="str">
        <f t="shared" si="222"/>
        <v/>
      </c>
      <c r="D1440" s="68" t="str">
        <f t="shared" si="223"/>
        <v/>
      </c>
      <c r="E1440" s="68" t="str">
        <f t="shared" si="224"/>
        <v/>
      </c>
      <c r="F1440" s="68" t="str">
        <f t="shared" si="225"/>
        <v/>
      </c>
      <c r="G1440" s="69"/>
      <c r="H1440" s="68" t="str">
        <f t="shared" si="226"/>
        <v/>
      </c>
      <c r="I1440" s="68" t="str">
        <f t="shared" si="227"/>
        <v/>
      </c>
      <c r="J1440" s="70" t="str">
        <f t="shared" si="228"/>
        <v/>
      </c>
      <c r="K1440" s="68" t="str">
        <f t="shared" si="229"/>
        <v/>
      </c>
      <c r="L1440" s="68" t="str">
        <f>IF(A1440="","",SUM($K$31:K1440))</f>
        <v/>
      </c>
    </row>
    <row r="1441" spans="1:12">
      <c r="A1441" s="65" t="str">
        <f t="shared" si="220"/>
        <v/>
      </c>
      <c r="B1441" s="66" t="str">
        <f t="shared" si="221"/>
        <v/>
      </c>
      <c r="C1441" s="67" t="str">
        <f t="shared" si="222"/>
        <v/>
      </c>
      <c r="D1441" s="68" t="str">
        <f t="shared" si="223"/>
        <v/>
      </c>
      <c r="E1441" s="68" t="str">
        <f t="shared" si="224"/>
        <v/>
      </c>
      <c r="F1441" s="68" t="str">
        <f t="shared" si="225"/>
        <v/>
      </c>
      <c r="G1441" s="69"/>
      <c r="H1441" s="68" t="str">
        <f t="shared" si="226"/>
        <v/>
      </c>
      <c r="I1441" s="68" t="str">
        <f t="shared" si="227"/>
        <v/>
      </c>
      <c r="J1441" s="70" t="str">
        <f t="shared" si="228"/>
        <v/>
      </c>
      <c r="K1441" s="68" t="str">
        <f t="shared" si="229"/>
        <v/>
      </c>
      <c r="L1441" s="68" t="str">
        <f>IF(A1441="","",SUM($K$31:K1441))</f>
        <v/>
      </c>
    </row>
    <row r="1442" spans="1:12">
      <c r="A1442" s="65" t="str">
        <f t="shared" si="220"/>
        <v/>
      </c>
      <c r="B1442" s="66" t="str">
        <f t="shared" si="221"/>
        <v/>
      </c>
      <c r="C1442" s="67" t="str">
        <f t="shared" si="222"/>
        <v/>
      </c>
      <c r="D1442" s="68" t="str">
        <f t="shared" si="223"/>
        <v/>
      </c>
      <c r="E1442" s="68" t="str">
        <f t="shared" si="224"/>
        <v/>
      </c>
      <c r="F1442" s="68" t="str">
        <f t="shared" si="225"/>
        <v/>
      </c>
      <c r="G1442" s="69"/>
      <c r="H1442" s="68" t="str">
        <f t="shared" si="226"/>
        <v/>
      </c>
      <c r="I1442" s="68" t="str">
        <f t="shared" si="227"/>
        <v/>
      </c>
      <c r="J1442" s="70" t="str">
        <f t="shared" si="228"/>
        <v/>
      </c>
      <c r="K1442" s="68" t="str">
        <f t="shared" si="229"/>
        <v/>
      </c>
      <c r="L1442" s="68" t="str">
        <f>IF(A1442="","",SUM($K$31:K1442))</f>
        <v/>
      </c>
    </row>
    <row r="1443" spans="1:12">
      <c r="A1443" s="65" t="str">
        <f t="shared" si="220"/>
        <v/>
      </c>
      <c r="B1443" s="66" t="str">
        <f t="shared" si="221"/>
        <v/>
      </c>
      <c r="C1443" s="67" t="str">
        <f t="shared" si="222"/>
        <v/>
      </c>
      <c r="D1443" s="68" t="str">
        <f t="shared" si="223"/>
        <v/>
      </c>
      <c r="E1443" s="68" t="str">
        <f t="shared" si="224"/>
        <v/>
      </c>
      <c r="F1443" s="68" t="str">
        <f t="shared" si="225"/>
        <v/>
      </c>
      <c r="G1443" s="69"/>
      <c r="H1443" s="68" t="str">
        <f t="shared" si="226"/>
        <v/>
      </c>
      <c r="I1443" s="68" t="str">
        <f t="shared" si="227"/>
        <v/>
      </c>
      <c r="J1443" s="70" t="str">
        <f t="shared" si="228"/>
        <v/>
      </c>
      <c r="K1443" s="68" t="str">
        <f t="shared" si="229"/>
        <v/>
      </c>
      <c r="L1443" s="68" t="str">
        <f>IF(A1443="","",SUM($K$31:K1443))</f>
        <v/>
      </c>
    </row>
    <row r="1444" spans="1:12">
      <c r="A1444" s="65" t="str">
        <f t="shared" si="220"/>
        <v/>
      </c>
      <c r="B1444" s="66" t="str">
        <f t="shared" si="221"/>
        <v/>
      </c>
      <c r="C1444" s="67" t="str">
        <f t="shared" si="222"/>
        <v/>
      </c>
      <c r="D1444" s="68" t="str">
        <f t="shared" si="223"/>
        <v/>
      </c>
      <c r="E1444" s="68" t="str">
        <f t="shared" si="224"/>
        <v/>
      </c>
      <c r="F1444" s="68" t="str">
        <f t="shared" si="225"/>
        <v/>
      </c>
      <c r="G1444" s="69"/>
      <c r="H1444" s="68" t="str">
        <f t="shared" si="226"/>
        <v/>
      </c>
      <c r="I1444" s="68" t="str">
        <f t="shared" si="227"/>
        <v/>
      </c>
      <c r="J1444" s="70" t="str">
        <f t="shared" si="228"/>
        <v/>
      </c>
      <c r="K1444" s="68" t="str">
        <f t="shared" si="229"/>
        <v/>
      </c>
      <c r="L1444" s="68" t="str">
        <f>IF(A1444="","",SUM($K$31:K1444))</f>
        <v/>
      </c>
    </row>
    <row r="1445" spans="1:12">
      <c r="A1445" s="65" t="str">
        <f t="shared" si="220"/>
        <v/>
      </c>
      <c r="B1445" s="66" t="str">
        <f t="shared" si="221"/>
        <v/>
      </c>
      <c r="C1445" s="67" t="str">
        <f t="shared" si="222"/>
        <v/>
      </c>
      <c r="D1445" s="68" t="str">
        <f t="shared" si="223"/>
        <v/>
      </c>
      <c r="E1445" s="68" t="str">
        <f t="shared" si="224"/>
        <v/>
      </c>
      <c r="F1445" s="68" t="str">
        <f t="shared" si="225"/>
        <v/>
      </c>
      <c r="G1445" s="69"/>
      <c r="H1445" s="68" t="str">
        <f t="shared" si="226"/>
        <v/>
      </c>
      <c r="I1445" s="68" t="str">
        <f t="shared" si="227"/>
        <v/>
      </c>
      <c r="J1445" s="70" t="str">
        <f t="shared" si="228"/>
        <v/>
      </c>
      <c r="K1445" s="68" t="str">
        <f t="shared" si="229"/>
        <v/>
      </c>
      <c r="L1445" s="68" t="str">
        <f>IF(A1445="","",SUM($K$31:K1445))</f>
        <v/>
      </c>
    </row>
    <row r="1446" spans="1:12">
      <c r="A1446" s="65" t="str">
        <f t="shared" si="220"/>
        <v/>
      </c>
      <c r="B1446" s="66" t="str">
        <f t="shared" si="221"/>
        <v/>
      </c>
      <c r="C1446" s="67" t="str">
        <f t="shared" si="222"/>
        <v/>
      </c>
      <c r="D1446" s="68" t="str">
        <f t="shared" si="223"/>
        <v/>
      </c>
      <c r="E1446" s="68" t="str">
        <f t="shared" si="224"/>
        <v/>
      </c>
      <c r="F1446" s="68" t="str">
        <f t="shared" si="225"/>
        <v/>
      </c>
      <c r="G1446" s="69"/>
      <c r="H1446" s="68" t="str">
        <f t="shared" si="226"/>
        <v/>
      </c>
      <c r="I1446" s="68" t="str">
        <f t="shared" si="227"/>
        <v/>
      </c>
      <c r="J1446" s="70" t="str">
        <f t="shared" si="228"/>
        <v/>
      </c>
      <c r="K1446" s="68" t="str">
        <f t="shared" si="229"/>
        <v/>
      </c>
      <c r="L1446" s="68" t="str">
        <f>IF(A1446="","",SUM($K$31:K1446))</f>
        <v/>
      </c>
    </row>
    <row r="1447" spans="1:12">
      <c r="A1447" s="65" t="str">
        <f t="shared" si="220"/>
        <v/>
      </c>
      <c r="B1447" s="66" t="str">
        <f t="shared" si="221"/>
        <v/>
      </c>
      <c r="C1447" s="67" t="str">
        <f t="shared" si="222"/>
        <v/>
      </c>
      <c r="D1447" s="68" t="str">
        <f t="shared" si="223"/>
        <v/>
      </c>
      <c r="E1447" s="68" t="str">
        <f t="shared" si="224"/>
        <v/>
      </c>
      <c r="F1447" s="68" t="str">
        <f t="shared" si="225"/>
        <v/>
      </c>
      <c r="G1447" s="69"/>
      <c r="H1447" s="68" t="str">
        <f t="shared" si="226"/>
        <v/>
      </c>
      <c r="I1447" s="68" t="str">
        <f t="shared" si="227"/>
        <v/>
      </c>
      <c r="J1447" s="70" t="str">
        <f t="shared" si="228"/>
        <v/>
      </c>
      <c r="K1447" s="68" t="str">
        <f t="shared" si="229"/>
        <v/>
      </c>
      <c r="L1447" s="68" t="str">
        <f>IF(A1447="","",SUM($K$31:K1447))</f>
        <v/>
      </c>
    </row>
    <row r="1448" spans="1:12">
      <c r="A1448" s="65" t="str">
        <f t="shared" si="220"/>
        <v/>
      </c>
      <c r="B1448" s="66" t="str">
        <f t="shared" si="221"/>
        <v/>
      </c>
      <c r="C1448" s="67" t="str">
        <f t="shared" si="222"/>
        <v/>
      </c>
      <c r="D1448" s="68" t="str">
        <f t="shared" si="223"/>
        <v/>
      </c>
      <c r="E1448" s="68" t="str">
        <f t="shared" si="224"/>
        <v/>
      </c>
      <c r="F1448" s="68" t="str">
        <f t="shared" si="225"/>
        <v/>
      </c>
      <c r="G1448" s="69"/>
      <c r="H1448" s="68" t="str">
        <f t="shared" si="226"/>
        <v/>
      </c>
      <c r="I1448" s="68" t="str">
        <f t="shared" si="227"/>
        <v/>
      </c>
      <c r="J1448" s="70" t="str">
        <f t="shared" si="228"/>
        <v/>
      </c>
      <c r="K1448" s="68" t="str">
        <f t="shared" si="229"/>
        <v/>
      </c>
      <c r="L1448" s="68" t="str">
        <f>IF(A1448="","",SUM($K$31:K1448))</f>
        <v/>
      </c>
    </row>
    <row r="1449" spans="1:12">
      <c r="A1449" s="65" t="str">
        <f t="shared" si="220"/>
        <v/>
      </c>
      <c r="B1449" s="66" t="str">
        <f t="shared" si="221"/>
        <v/>
      </c>
      <c r="C1449" s="67" t="str">
        <f t="shared" si="222"/>
        <v/>
      </c>
      <c r="D1449" s="68" t="str">
        <f t="shared" si="223"/>
        <v/>
      </c>
      <c r="E1449" s="68" t="str">
        <f t="shared" si="224"/>
        <v/>
      </c>
      <c r="F1449" s="68" t="str">
        <f t="shared" si="225"/>
        <v/>
      </c>
      <c r="G1449" s="69"/>
      <c r="H1449" s="68" t="str">
        <f t="shared" si="226"/>
        <v/>
      </c>
      <c r="I1449" s="68" t="str">
        <f t="shared" si="227"/>
        <v/>
      </c>
      <c r="J1449" s="70" t="str">
        <f t="shared" si="228"/>
        <v/>
      </c>
      <c r="K1449" s="68" t="str">
        <f t="shared" si="229"/>
        <v/>
      </c>
      <c r="L1449" s="68" t="str">
        <f>IF(A1449="","",SUM($K$31:K1449))</f>
        <v/>
      </c>
    </row>
    <row r="1450" spans="1:12">
      <c r="A1450" s="65" t="str">
        <f t="shared" si="220"/>
        <v/>
      </c>
      <c r="B1450" s="66" t="str">
        <f t="shared" si="221"/>
        <v/>
      </c>
      <c r="C1450" s="67" t="str">
        <f t="shared" si="222"/>
        <v/>
      </c>
      <c r="D1450" s="68" t="str">
        <f t="shared" si="223"/>
        <v/>
      </c>
      <c r="E1450" s="68" t="str">
        <f t="shared" si="224"/>
        <v/>
      </c>
      <c r="F1450" s="68" t="str">
        <f t="shared" si="225"/>
        <v/>
      </c>
      <c r="G1450" s="69"/>
      <c r="H1450" s="68" t="str">
        <f t="shared" si="226"/>
        <v/>
      </c>
      <c r="I1450" s="68" t="str">
        <f t="shared" si="227"/>
        <v/>
      </c>
      <c r="J1450" s="70" t="str">
        <f t="shared" si="228"/>
        <v/>
      </c>
      <c r="K1450" s="68" t="str">
        <f t="shared" si="229"/>
        <v/>
      </c>
      <c r="L1450" s="68" t="str">
        <f>IF(A1450="","",SUM($K$31:K1450))</f>
        <v/>
      </c>
    </row>
    <row r="1451" spans="1:12">
      <c r="A1451" s="65" t="str">
        <f t="shared" si="220"/>
        <v/>
      </c>
      <c r="B1451" s="66" t="str">
        <f t="shared" si="221"/>
        <v/>
      </c>
      <c r="C1451" s="67" t="str">
        <f t="shared" si="222"/>
        <v/>
      </c>
      <c r="D1451" s="68" t="str">
        <f t="shared" si="223"/>
        <v/>
      </c>
      <c r="E1451" s="68" t="str">
        <f t="shared" si="224"/>
        <v/>
      </c>
      <c r="F1451" s="68" t="str">
        <f t="shared" si="225"/>
        <v/>
      </c>
      <c r="G1451" s="69"/>
      <c r="H1451" s="68" t="str">
        <f t="shared" si="226"/>
        <v/>
      </c>
      <c r="I1451" s="68" t="str">
        <f t="shared" si="227"/>
        <v/>
      </c>
      <c r="J1451" s="70" t="str">
        <f t="shared" si="228"/>
        <v/>
      </c>
      <c r="K1451" s="68" t="str">
        <f t="shared" si="229"/>
        <v/>
      </c>
      <c r="L1451" s="68" t="str">
        <f>IF(A1451="","",SUM($K$31:K1451))</f>
        <v/>
      </c>
    </row>
    <row r="1452" spans="1:12">
      <c r="A1452" s="65" t="str">
        <f t="shared" si="220"/>
        <v/>
      </c>
      <c r="B1452" s="66" t="str">
        <f t="shared" si="221"/>
        <v/>
      </c>
      <c r="C1452" s="67" t="str">
        <f t="shared" si="222"/>
        <v/>
      </c>
      <c r="D1452" s="68" t="str">
        <f t="shared" si="223"/>
        <v/>
      </c>
      <c r="E1452" s="68" t="str">
        <f t="shared" si="224"/>
        <v/>
      </c>
      <c r="F1452" s="68" t="str">
        <f t="shared" si="225"/>
        <v/>
      </c>
      <c r="G1452" s="69"/>
      <c r="H1452" s="68" t="str">
        <f t="shared" si="226"/>
        <v/>
      </c>
      <c r="I1452" s="68" t="str">
        <f t="shared" si="227"/>
        <v/>
      </c>
      <c r="J1452" s="70" t="str">
        <f t="shared" si="228"/>
        <v/>
      </c>
      <c r="K1452" s="68" t="str">
        <f t="shared" si="229"/>
        <v/>
      </c>
      <c r="L1452" s="68" t="str">
        <f>IF(A1452="","",SUM($K$31:K1452))</f>
        <v/>
      </c>
    </row>
    <row r="1453" spans="1:12">
      <c r="A1453" s="65" t="str">
        <f t="shared" si="220"/>
        <v/>
      </c>
      <c r="B1453" s="66" t="str">
        <f t="shared" si="221"/>
        <v/>
      </c>
      <c r="C1453" s="67" t="str">
        <f t="shared" si="222"/>
        <v/>
      </c>
      <c r="D1453" s="68" t="str">
        <f t="shared" si="223"/>
        <v/>
      </c>
      <c r="E1453" s="68" t="str">
        <f t="shared" si="224"/>
        <v/>
      </c>
      <c r="F1453" s="68" t="str">
        <f t="shared" si="225"/>
        <v/>
      </c>
      <c r="G1453" s="69"/>
      <c r="H1453" s="68" t="str">
        <f t="shared" si="226"/>
        <v/>
      </c>
      <c r="I1453" s="68" t="str">
        <f t="shared" si="227"/>
        <v/>
      </c>
      <c r="J1453" s="70" t="str">
        <f t="shared" si="228"/>
        <v/>
      </c>
      <c r="K1453" s="68" t="str">
        <f t="shared" si="229"/>
        <v/>
      </c>
      <c r="L1453" s="68" t="str">
        <f>IF(A1453="","",SUM($K$31:K1453))</f>
        <v/>
      </c>
    </row>
    <row r="1454" spans="1:12">
      <c r="A1454" s="65" t="str">
        <f t="shared" si="220"/>
        <v/>
      </c>
      <c r="B1454" s="66" t="str">
        <f t="shared" si="221"/>
        <v/>
      </c>
      <c r="C1454" s="67" t="str">
        <f t="shared" si="222"/>
        <v/>
      </c>
      <c r="D1454" s="68" t="str">
        <f t="shared" si="223"/>
        <v/>
      </c>
      <c r="E1454" s="68" t="str">
        <f t="shared" si="224"/>
        <v/>
      </c>
      <c r="F1454" s="68" t="str">
        <f t="shared" si="225"/>
        <v/>
      </c>
      <c r="G1454" s="69"/>
      <c r="H1454" s="68" t="str">
        <f t="shared" si="226"/>
        <v/>
      </c>
      <c r="I1454" s="68" t="str">
        <f t="shared" si="227"/>
        <v/>
      </c>
      <c r="J1454" s="70" t="str">
        <f t="shared" si="228"/>
        <v/>
      </c>
      <c r="K1454" s="68" t="str">
        <f t="shared" si="229"/>
        <v/>
      </c>
      <c r="L1454" s="68" t="str">
        <f>IF(A1454="","",SUM($K$31:K1454))</f>
        <v/>
      </c>
    </row>
    <row r="1455" spans="1:12">
      <c r="A1455" s="65" t="str">
        <f t="shared" si="220"/>
        <v/>
      </c>
      <c r="B1455" s="66" t="str">
        <f t="shared" si="221"/>
        <v/>
      </c>
      <c r="C1455" s="67" t="str">
        <f t="shared" si="222"/>
        <v/>
      </c>
      <c r="D1455" s="68" t="str">
        <f t="shared" si="223"/>
        <v/>
      </c>
      <c r="E1455" s="68" t="str">
        <f t="shared" si="224"/>
        <v/>
      </c>
      <c r="F1455" s="68" t="str">
        <f t="shared" si="225"/>
        <v/>
      </c>
      <c r="G1455" s="69"/>
      <c r="H1455" s="68" t="str">
        <f t="shared" si="226"/>
        <v/>
      </c>
      <c r="I1455" s="68" t="str">
        <f t="shared" si="227"/>
        <v/>
      </c>
      <c r="J1455" s="70" t="str">
        <f t="shared" si="228"/>
        <v/>
      </c>
      <c r="K1455" s="68" t="str">
        <f t="shared" si="229"/>
        <v/>
      </c>
      <c r="L1455" s="68" t="str">
        <f>IF(A1455="","",SUM($K$31:K1455))</f>
        <v/>
      </c>
    </row>
    <row r="1456" spans="1:12">
      <c r="A1456" s="65" t="str">
        <f t="shared" si="220"/>
        <v/>
      </c>
      <c r="B1456" s="66" t="str">
        <f t="shared" si="221"/>
        <v/>
      </c>
      <c r="C1456" s="67" t="str">
        <f t="shared" si="222"/>
        <v/>
      </c>
      <c r="D1456" s="68" t="str">
        <f t="shared" si="223"/>
        <v/>
      </c>
      <c r="E1456" s="68" t="str">
        <f t="shared" si="224"/>
        <v/>
      </c>
      <c r="F1456" s="68" t="str">
        <f t="shared" si="225"/>
        <v/>
      </c>
      <c r="G1456" s="69"/>
      <c r="H1456" s="68" t="str">
        <f t="shared" si="226"/>
        <v/>
      </c>
      <c r="I1456" s="68" t="str">
        <f t="shared" si="227"/>
        <v/>
      </c>
      <c r="J1456" s="70" t="str">
        <f t="shared" si="228"/>
        <v/>
      </c>
      <c r="K1456" s="68" t="str">
        <f t="shared" si="229"/>
        <v/>
      </c>
      <c r="L1456" s="68" t="str">
        <f>IF(A1456="","",SUM($K$31:K1456))</f>
        <v/>
      </c>
    </row>
    <row r="1457" spans="1:12">
      <c r="A1457" s="65" t="str">
        <f t="shared" si="220"/>
        <v/>
      </c>
      <c r="B1457" s="66" t="str">
        <f t="shared" si="221"/>
        <v/>
      </c>
      <c r="C1457" s="67" t="str">
        <f t="shared" si="222"/>
        <v/>
      </c>
      <c r="D1457" s="68" t="str">
        <f t="shared" si="223"/>
        <v/>
      </c>
      <c r="E1457" s="68" t="str">
        <f t="shared" si="224"/>
        <v/>
      </c>
      <c r="F1457" s="68" t="str">
        <f t="shared" si="225"/>
        <v/>
      </c>
      <c r="G1457" s="69"/>
      <c r="H1457" s="68" t="str">
        <f t="shared" si="226"/>
        <v/>
      </c>
      <c r="I1457" s="68" t="str">
        <f t="shared" si="227"/>
        <v/>
      </c>
      <c r="J1457" s="70" t="str">
        <f t="shared" si="228"/>
        <v/>
      </c>
      <c r="K1457" s="68" t="str">
        <f t="shared" si="229"/>
        <v/>
      </c>
      <c r="L1457" s="68" t="str">
        <f>IF(A1457="","",SUM($K$31:K1457))</f>
        <v/>
      </c>
    </row>
    <row r="1458" spans="1:12">
      <c r="A1458" s="65" t="str">
        <f t="shared" si="220"/>
        <v/>
      </c>
      <c r="B1458" s="66" t="str">
        <f t="shared" si="221"/>
        <v/>
      </c>
      <c r="C1458" s="67" t="str">
        <f t="shared" si="222"/>
        <v/>
      </c>
      <c r="D1458" s="68" t="str">
        <f t="shared" si="223"/>
        <v/>
      </c>
      <c r="E1458" s="68" t="str">
        <f t="shared" si="224"/>
        <v/>
      </c>
      <c r="F1458" s="68" t="str">
        <f t="shared" si="225"/>
        <v/>
      </c>
      <c r="G1458" s="69"/>
      <c r="H1458" s="68" t="str">
        <f t="shared" si="226"/>
        <v/>
      </c>
      <c r="I1458" s="68" t="str">
        <f t="shared" si="227"/>
        <v/>
      </c>
      <c r="J1458" s="70" t="str">
        <f t="shared" si="228"/>
        <v/>
      </c>
      <c r="K1458" s="68" t="str">
        <f t="shared" si="229"/>
        <v/>
      </c>
      <c r="L1458" s="68" t="str">
        <f>IF(A1458="","",SUM($K$31:K1458))</f>
        <v/>
      </c>
    </row>
    <row r="1459" spans="1:12">
      <c r="A1459" s="65" t="str">
        <f t="shared" si="220"/>
        <v/>
      </c>
      <c r="B1459" s="66" t="str">
        <f t="shared" si="221"/>
        <v/>
      </c>
      <c r="C1459" s="67" t="str">
        <f t="shared" si="222"/>
        <v/>
      </c>
      <c r="D1459" s="68" t="str">
        <f t="shared" si="223"/>
        <v/>
      </c>
      <c r="E1459" s="68" t="str">
        <f t="shared" si="224"/>
        <v/>
      </c>
      <c r="F1459" s="68" t="str">
        <f t="shared" si="225"/>
        <v/>
      </c>
      <c r="G1459" s="69"/>
      <c r="H1459" s="68" t="str">
        <f t="shared" si="226"/>
        <v/>
      </c>
      <c r="I1459" s="68" t="str">
        <f t="shared" si="227"/>
        <v/>
      </c>
      <c r="J1459" s="70" t="str">
        <f t="shared" si="228"/>
        <v/>
      </c>
      <c r="K1459" s="68" t="str">
        <f t="shared" si="229"/>
        <v/>
      </c>
      <c r="L1459" s="68" t="str">
        <f>IF(A1459="","",SUM($K$31:K1459))</f>
        <v/>
      </c>
    </row>
    <row r="1460" spans="1:12">
      <c r="A1460" s="65" t="str">
        <f t="shared" si="220"/>
        <v/>
      </c>
      <c r="B1460" s="66" t="str">
        <f t="shared" si="221"/>
        <v/>
      </c>
      <c r="C1460" s="67" t="str">
        <f t="shared" si="222"/>
        <v/>
      </c>
      <c r="D1460" s="68" t="str">
        <f t="shared" si="223"/>
        <v/>
      </c>
      <c r="E1460" s="68" t="str">
        <f t="shared" si="224"/>
        <v/>
      </c>
      <c r="F1460" s="68" t="str">
        <f t="shared" si="225"/>
        <v/>
      </c>
      <c r="G1460" s="69"/>
      <c r="H1460" s="68" t="str">
        <f t="shared" si="226"/>
        <v/>
      </c>
      <c r="I1460" s="68" t="str">
        <f t="shared" si="227"/>
        <v/>
      </c>
      <c r="J1460" s="70" t="str">
        <f t="shared" si="228"/>
        <v/>
      </c>
      <c r="K1460" s="68" t="str">
        <f t="shared" si="229"/>
        <v/>
      </c>
      <c r="L1460" s="68" t="str">
        <f>IF(A1460="","",SUM($K$31:K1460))</f>
        <v/>
      </c>
    </row>
    <row r="1461" spans="1:12">
      <c r="A1461" s="65" t="str">
        <f t="shared" si="220"/>
        <v/>
      </c>
      <c r="B1461" s="66" t="str">
        <f t="shared" si="221"/>
        <v/>
      </c>
      <c r="C1461" s="67" t="str">
        <f t="shared" si="222"/>
        <v/>
      </c>
      <c r="D1461" s="68" t="str">
        <f t="shared" si="223"/>
        <v/>
      </c>
      <c r="E1461" s="68" t="str">
        <f t="shared" si="224"/>
        <v/>
      </c>
      <c r="F1461" s="68" t="str">
        <f t="shared" si="225"/>
        <v/>
      </c>
      <c r="G1461" s="69"/>
      <c r="H1461" s="68" t="str">
        <f t="shared" si="226"/>
        <v/>
      </c>
      <c r="I1461" s="68" t="str">
        <f t="shared" si="227"/>
        <v/>
      </c>
      <c r="J1461" s="70" t="str">
        <f t="shared" si="228"/>
        <v/>
      </c>
      <c r="K1461" s="68" t="str">
        <f t="shared" si="229"/>
        <v/>
      </c>
      <c r="L1461" s="68" t="str">
        <f>IF(A1461="","",SUM($K$31:K1461))</f>
        <v/>
      </c>
    </row>
    <row r="1462" spans="1:12">
      <c r="A1462" s="65" t="str">
        <f t="shared" si="220"/>
        <v/>
      </c>
      <c r="B1462" s="66" t="str">
        <f t="shared" si="221"/>
        <v/>
      </c>
      <c r="C1462" s="67" t="str">
        <f t="shared" si="222"/>
        <v/>
      </c>
      <c r="D1462" s="68" t="str">
        <f t="shared" si="223"/>
        <v/>
      </c>
      <c r="E1462" s="68" t="str">
        <f t="shared" si="224"/>
        <v/>
      </c>
      <c r="F1462" s="68" t="str">
        <f t="shared" si="225"/>
        <v/>
      </c>
      <c r="G1462" s="69"/>
      <c r="H1462" s="68" t="str">
        <f t="shared" si="226"/>
        <v/>
      </c>
      <c r="I1462" s="68" t="str">
        <f t="shared" si="227"/>
        <v/>
      </c>
      <c r="J1462" s="70" t="str">
        <f t="shared" si="228"/>
        <v/>
      </c>
      <c r="K1462" s="68" t="str">
        <f t="shared" si="229"/>
        <v/>
      </c>
      <c r="L1462" s="68" t="str">
        <f>IF(A1462="","",SUM($K$31:K1462))</f>
        <v/>
      </c>
    </row>
    <row r="1463" spans="1:12">
      <c r="A1463" s="65" t="str">
        <f t="shared" si="220"/>
        <v/>
      </c>
      <c r="B1463" s="66" t="str">
        <f t="shared" si="221"/>
        <v/>
      </c>
      <c r="C1463" s="67" t="str">
        <f t="shared" si="222"/>
        <v/>
      </c>
      <c r="D1463" s="68" t="str">
        <f t="shared" si="223"/>
        <v/>
      </c>
      <c r="E1463" s="68" t="str">
        <f t="shared" si="224"/>
        <v/>
      </c>
      <c r="F1463" s="68" t="str">
        <f t="shared" si="225"/>
        <v/>
      </c>
      <c r="G1463" s="69"/>
      <c r="H1463" s="68" t="str">
        <f t="shared" si="226"/>
        <v/>
      </c>
      <c r="I1463" s="68" t="str">
        <f t="shared" si="227"/>
        <v/>
      </c>
      <c r="J1463" s="70" t="str">
        <f t="shared" si="228"/>
        <v/>
      </c>
      <c r="K1463" s="68" t="str">
        <f t="shared" si="229"/>
        <v/>
      </c>
      <c r="L1463" s="68" t="str">
        <f>IF(A1463="","",SUM($K$31:K1463))</f>
        <v/>
      </c>
    </row>
    <row r="1464" spans="1:12">
      <c r="A1464" s="65" t="str">
        <f t="shared" si="220"/>
        <v/>
      </c>
      <c r="B1464" s="66" t="str">
        <f t="shared" si="221"/>
        <v/>
      </c>
      <c r="C1464" s="67" t="str">
        <f t="shared" si="222"/>
        <v/>
      </c>
      <c r="D1464" s="68" t="str">
        <f t="shared" si="223"/>
        <v/>
      </c>
      <c r="E1464" s="68" t="str">
        <f t="shared" si="224"/>
        <v/>
      </c>
      <c r="F1464" s="68" t="str">
        <f t="shared" si="225"/>
        <v/>
      </c>
      <c r="G1464" s="69"/>
      <c r="H1464" s="68" t="str">
        <f t="shared" si="226"/>
        <v/>
      </c>
      <c r="I1464" s="68" t="str">
        <f t="shared" si="227"/>
        <v/>
      </c>
      <c r="J1464" s="70" t="str">
        <f t="shared" si="228"/>
        <v/>
      </c>
      <c r="K1464" s="68" t="str">
        <f t="shared" si="229"/>
        <v/>
      </c>
      <c r="L1464" s="68" t="str">
        <f>IF(A1464="","",SUM($K$31:K1464))</f>
        <v/>
      </c>
    </row>
    <row r="1465" spans="1:12">
      <c r="A1465" s="65" t="str">
        <f t="shared" si="220"/>
        <v/>
      </c>
      <c r="B1465" s="66" t="str">
        <f t="shared" si="221"/>
        <v/>
      </c>
      <c r="C1465" s="67" t="str">
        <f t="shared" si="222"/>
        <v/>
      </c>
      <c r="D1465" s="68" t="str">
        <f t="shared" si="223"/>
        <v/>
      </c>
      <c r="E1465" s="68" t="str">
        <f t="shared" si="224"/>
        <v/>
      </c>
      <c r="F1465" s="68" t="str">
        <f t="shared" si="225"/>
        <v/>
      </c>
      <c r="G1465" s="69"/>
      <c r="H1465" s="68" t="str">
        <f t="shared" si="226"/>
        <v/>
      </c>
      <c r="I1465" s="68" t="str">
        <f t="shared" si="227"/>
        <v/>
      </c>
      <c r="J1465" s="70" t="str">
        <f t="shared" si="228"/>
        <v/>
      </c>
      <c r="K1465" s="68" t="str">
        <f t="shared" si="229"/>
        <v/>
      </c>
      <c r="L1465" s="68" t="str">
        <f>IF(A1465="","",SUM($K$31:K1465))</f>
        <v/>
      </c>
    </row>
    <row r="1466" spans="1:12">
      <c r="A1466" s="65" t="str">
        <f t="shared" si="220"/>
        <v/>
      </c>
      <c r="B1466" s="66" t="str">
        <f t="shared" si="221"/>
        <v/>
      </c>
      <c r="C1466" s="67" t="str">
        <f t="shared" si="222"/>
        <v/>
      </c>
      <c r="D1466" s="68" t="str">
        <f t="shared" si="223"/>
        <v/>
      </c>
      <c r="E1466" s="68" t="str">
        <f t="shared" si="224"/>
        <v/>
      </c>
      <c r="F1466" s="68" t="str">
        <f t="shared" si="225"/>
        <v/>
      </c>
      <c r="G1466" s="69"/>
      <c r="H1466" s="68" t="str">
        <f t="shared" si="226"/>
        <v/>
      </c>
      <c r="I1466" s="68" t="str">
        <f t="shared" si="227"/>
        <v/>
      </c>
      <c r="J1466" s="70" t="str">
        <f t="shared" si="228"/>
        <v/>
      </c>
      <c r="K1466" s="68" t="str">
        <f t="shared" si="229"/>
        <v/>
      </c>
      <c r="L1466" s="68" t="str">
        <f>IF(A1466="","",SUM($K$31:K1466))</f>
        <v/>
      </c>
    </row>
    <row r="1467" spans="1:12">
      <c r="A1467" s="65" t="str">
        <f t="shared" si="220"/>
        <v/>
      </c>
      <c r="B1467" s="66" t="str">
        <f t="shared" si="221"/>
        <v/>
      </c>
      <c r="C1467" s="67" t="str">
        <f t="shared" si="222"/>
        <v/>
      </c>
      <c r="D1467" s="68" t="str">
        <f t="shared" si="223"/>
        <v/>
      </c>
      <c r="E1467" s="68" t="str">
        <f t="shared" si="224"/>
        <v/>
      </c>
      <c r="F1467" s="68" t="str">
        <f t="shared" si="225"/>
        <v/>
      </c>
      <c r="G1467" s="69"/>
      <c r="H1467" s="68" t="str">
        <f t="shared" si="226"/>
        <v/>
      </c>
      <c r="I1467" s="68" t="str">
        <f t="shared" si="227"/>
        <v/>
      </c>
      <c r="J1467" s="70" t="str">
        <f t="shared" si="228"/>
        <v/>
      </c>
      <c r="K1467" s="68" t="str">
        <f t="shared" si="229"/>
        <v/>
      </c>
      <c r="L1467" s="68" t="str">
        <f>IF(A1467="","",SUM($K$31:K1467))</f>
        <v/>
      </c>
    </row>
    <row r="1468" spans="1:12">
      <c r="A1468" s="65" t="str">
        <f t="shared" si="220"/>
        <v/>
      </c>
      <c r="B1468" s="66" t="str">
        <f t="shared" si="221"/>
        <v/>
      </c>
      <c r="C1468" s="67" t="str">
        <f t="shared" si="222"/>
        <v/>
      </c>
      <c r="D1468" s="68" t="str">
        <f t="shared" si="223"/>
        <v/>
      </c>
      <c r="E1468" s="68" t="str">
        <f t="shared" si="224"/>
        <v/>
      </c>
      <c r="F1468" s="68" t="str">
        <f t="shared" si="225"/>
        <v/>
      </c>
      <c r="G1468" s="69"/>
      <c r="H1468" s="68" t="str">
        <f t="shared" si="226"/>
        <v/>
      </c>
      <c r="I1468" s="68" t="str">
        <f t="shared" si="227"/>
        <v/>
      </c>
      <c r="J1468" s="70" t="str">
        <f t="shared" si="228"/>
        <v/>
      </c>
      <c r="K1468" s="68" t="str">
        <f t="shared" si="229"/>
        <v/>
      </c>
      <c r="L1468" s="68" t="str">
        <f>IF(A1468="","",SUM($K$31:K1468))</f>
        <v/>
      </c>
    </row>
    <row r="1469" spans="1:12">
      <c r="A1469" s="65" t="str">
        <f t="shared" si="220"/>
        <v/>
      </c>
      <c r="B1469" s="66" t="str">
        <f t="shared" si="221"/>
        <v/>
      </c>
      <c r="C1469" s="67" t="str">
        <f t="shared" si="222"/>
        <v/>
      </c>
      <c r="D1469" s="68" t="str">
        <f t="shared" si="223"/>
        <v/>
      </c>
      <c r="E1469" s="68" t="str">
        <f t="shared" si="224"/>
        <v/>
      </c>
      <c r="F1469" s="68" t="str">
        <f t="shared" si="225"/>
        <v/>
      </c>
      <c r="G1469" s="69"/>
      <c r="H1469" s="68" t="str">
        <f t="shared" si="226"/>
        <v/>
      </c>
      <c r="I1469" s="68" t="str">
        <f t="shared" si="227"/>
        <v/>
      </c>
      <c r="J1469" s="70" t="str">
        <f t="shared" si="228"/>
        <v/>
      </c>
      <c r="K1469" s="68" t="str">
        <f t="shared" si="229"/>
        <v/>
      </c>
      <c r="L1469" s="68" t="str">
        <f>IF(A1469="","",SUM($K$31:K1469))</f>
        <v/>
      </c>
    </row>
    <row r="1470" spans="1:12">
      <c r="A1470" s="65" t="str">
        <f t="shared" si="220"/>
        <v/>
      </c>
      <c r="B1470" s="66" t="str">
        <f t="shared" si="221"/>
        <v/>
      </c>
      <c r="C1470" s="67" t="str">
        <f t="shared" si="222"/>
        <v/>
      </c>
      <c r="D1470" s="68" t="str">
        <f t="shared" si="223"/>
        <v/>
      </c>
      <c r="E1470" s="68" t="str">
        <f t="shared" si="224"/>
        <v/>
      </c>
      <c r="F1470" s="68" t="str">
        <f t="shared" si="225"/>
        <v/>
      </c>
      <c r="G1470" s="69"/>
      <c r="H1470" s="68" t="str">
        <f t="shared" si="226"/>
        <v/>
      </c>
      <c r="I1470" s="68" t="str">
        <f t="shared" si="227"/>
        <v/>
      </c>
      <c r="J1470" s="70" t="str">
        <f t="shared" si="228"/>
        <v/>
      </c>
      <c r="K1470" s="68" t="str">
        <f t="shared" si="229"/>
        <v/>
      </c>
      <c r="L1470" s="68" t="str">
        <f>IF(A1470="","",SUM($K$31:K1470))</f>
        <v/>
      </c>
    </row>
    <row r="1471" spans="1:12">
      <c r="A1471" s="65" t="str">
        <f t="shared" si="220"/>
        <v/>
      </c>
      <c r="B1471" s="66" t="str">
        <f t="shared" si="221"/>
        <v/>
      </c>
      <c r="C1471" s="67" t="str">
        <f t="shared" si="222"/>
        <v/>
      </c>
      <c r="D1471" s="68" t="str">
        <f t="shared" si="223"/>
        <v/>
      </c>
      <c r="E1471" s="68" t="str">
        <f t="shared" si="224"/>
        <v/>
      </c>
      <c r="F1471" s="68" t="str">
        <f t="shared" si="225"/>
        <v/>
      </c>
      <c r="G1471" s="69"/>
      <c r="H1471" s="68" t="str">
        <f t="shared" si="226"/>
        <v/>
      </c>
      <c r="I1471" s="68" t="str">
        <f t="shared" si="227"/>
        <v/>
      </c>
      <c r="J1471" s="70" t="str">
        <f t="shared" si="228"/>
        <v/>
      </c>
      <c r="K1471" s="68" t="str">
        <f t="shared" si="229"/>
        <v/>
      </c>
      <c r="L1471" s="68" t="str">
        <f>IF(A1471="","",SUM($K$31:K1471))</f>
        <v/>
      </c>
    </row>
    <row r="1472" spans="1:12">
      <c r="A1472" s="65" t="str">
        <f t="shared" si="220"/>
        <v/>
      </c>
      <c r="B1472" s="66" t="str">
        <f t="shared" si="221"/>
        <v/>
      </c>
      <c r="C1472" s="67" t="str">
        <f t="shared" si="222"/>
        <v/>
      </c>
      <c r="D1472" s="68" t="str">
        <f t="shared" si="223"/>
        <v/>
      </c>
      <c r="E1472" s="68" t="str">
        <f t="shared" si="224"/>
        <v/>
      </c>
      <c r="F1472" s="68" t="str">
        <f t="shared" si="225"/>
        <v/>
      </c>
      <c r="G1472" s="69"/>
      <c r="H1472" s="68" t="str">
        <f t="shared" si="226"/>
        <v/>
      </c>
      <c r="I1472" s="68" t="str">
        <f t="shared" si="227"/>
        <v/>
      </c>
      <c r="J1472" s="70" t="str">
        <f t="shared" si="228"/>
        <v/>
      </c>
      <c r="K1472" s="68" t="str">
        <f t="shared" si="229"/>
        <v/>
      </c>
      <c r="L1472" s="68" t="str">
        <f>IF(A1472="","",SUM($K$31:K1472))</f>
        <v/>
      </c>
    </row>
    <row r="1473" spans="1:12">
      <c r="A1473" s="65" t="str">
        <f t="shared" si="220"/>
        <v/>
      </c>
      <c r="B1473" s="66" t="str">
        <f t="shared" si="221"/>
        <v/>
      </c>
      <c r="C1473" s="67" t="str">
        <f t="shared" si="222"/>
        <v/>
      </c>
      <c r="D1473" s="68" t="str">
        <f t="shared" si="223"/>
        <v/>
      </c>
      <c r="E1473" s="68" t="str">
        <f t="shared" si="224"/>
        <v/>
      </c>
      <c r="F1473" s="68" t="str">
        <f t="shared" si="225"/>
        <v/>
      </c>
      <c r="G1473" s="69"/>
      <c r="H1473" s="68" t="str">
        <f t="shared" si="226"/>
        <v/>
      </c>
      <c r="I1473" s="68" t="str">
        <f t="shared" si="227"/>
        <v/>
      </c>
      <c r="J1473" s="70" t="str">
        <f t="shared" si="228"/>
        <v/>
      </c>
      <c r="K1473" s="68" t="str">
        <f t="shared" si="229"/>
        <v/>
      </c>
      <c r="L1473" s="68" t="str">
        <f>IF(A1473="","",SUM($K$31:K1473))</f>
        <v/>
      </c>
    </row>
    <row r="1474" spans="1:12">
      <c r="A1474" s="65" t="str">
        <f t="shared" si="220"/>
        <v/>
      </c>
      <c r="B1474" s="66" t="str">
        <f t="shared" si="221"/>
        <v/>
      </c>
      <c r="C1474" s="67" t="str">
        <f t="shared" si="222"/>
        <v/>
      </c>
      <c r="D1474" s="68" t="str">
        <f t="shared" si="223"/>
        <v/>
      </c>
      <c r="E1474" s="68" t="str">
        <f t="shared" si="224"/>
        <v/>
      </c>
      <c r="F1474" s="68" t="str">
        <f t="shared" si="225"/>
        <v/>
      </c>
      <c r="G1474" s="69"/>
      <c r="H1474" s="68" t="str">
        <f t="shared" si="226"/>
        <v/>
      </c>
      <c r="I1474" s="68" t="str">
        <f t="shared" si="227"/>
        <v/>
      </c>
      <c r="J1474" s="70" t="str">
        <f t="shared" si="228"/>
        <v/>
      </c>
      <c r="K1474" s="68" t="str">
        <f t="shared" si="229"/>
        <v/>
      </c>
      <c r="L1474" s="68" t="str">
        <f>IF(A1474="","",SUM($K$31:K1474))</f>
        <v/>
      </c>
    </row>
    <row r="1475" spans="1:12">
      <c r="A1475" s="65" t="str">
        <f t="shared" si="220"/>
        <v/>
      </c>
      <c r="B1475" s="66" t="str">
        <f t="shared" si="221"/>
        <v/>
      </c>
      <c r="C1475" s="67" t="str">
        <f t="shared" si="222"/>
        <v/>
      </c>
      <c r="D1475" s="68" t="str">
        <f t="shared" si="223"/>
        <v/>
      </c>
      <c r="E1475" s="68" t="str">
        <f t="shared" si="224"/>
        <v/>
      </c>
      <c r="F1475" s="68" t="str">
        <f t="shared" si="225"/>
        <v/>
      </c>
      <c r="G1475" s="69"/>
      <c r="H1475" s="68" t="str">
        <f t="shared" si="226"/>
        <v/>
      </c>
      <c r="I1475" s="68" t="str">
        <f t="shared" si="227"/>
        <v/>
      </c>
      <c r="J1475" s="70" t="str">
        <f t="shared" si="228"/>
        <v/>
      </c>
      <c r="K1475" s="68" t="str">
        <f t="shared" si="229"/>
        <v/>
      </c>
      <c r="L1475" s="68" t="str">
        <f>IF(A1475="","",SUM($K$31:K1475))</f>
        <v/>
      </c>
    </row>
    <row r="1476" spans="1:12">
      <c r="A1476" s="65" t="str">
        <f t="shared" si="220"/>
        <v/>
      </c>
      <c r="B1476" s="66" t="str">
        <f t="shared" si="221"/>
        <v/>
      </c>
      <c r="C1476" s="67" t="str">
        <f t="shared" si="222"/>
        <v/>
      </c>
      <c r="D1476" s="68" t="str">
        <f t="shared" si="223"/>
        <v/>
      </c>
      <c r="E1476" s="68" t="str">
        <f t="shared" si="224"/>
        <v/>
      </c>
      <c r="F1476" s="68" t="str">
        <f t="shared" si="225"/>
        <v/>
      </c>
      <c r="G1476" s="69"/>
      <c r="H1476" s="68" t="str">
        <f t="shared" si="226"/>
        <v/>
      </c>
      <c r="I1476" s="68" t="str">
        <f t="shared" si="227"/>
        <v/>
      </c>
      <c r="J1476" s="70" t="str">
        <f t="shared" si="228"/>
        <v/>
      </c>
      <c r="K1476" s="68" t="str">
        <f t="shared" si="229"/>
        <v/>
      </c>
      <c r="L1476" s="68" t="str">
        <f>IF(A1476="","",SUM($K$31:K1476))</f>
        <v/>
      </c>
    </row>
    <row r="1477" spans="1:12">
      <c r="A1477" s="65" t="str">
        <f t="shared" si="220"/>
        <v/>
      </c>
      <c r="B1477" s="66" t="str">
        <f t="shared" si="221"/>
        <v/>
      </c>
      <c r="C1477" s="67" t="str">
        <f t="shared" si="222"/>
        <v/>
      </c>
      <c r="D1477" s="68" t="str">
        <f t="shared" si="223"/>
        <v/>
      </c>
      <c r="E1477" s="68" t="str">
        <f t="shared" si="224"/>
        <v/>
      </c>
      <c r="F1477" s="68" t="str">
        <f t="shared" si="225"/>
        <v/>
      </c>
      <c r="G1477" s="69"/>
      <c r="H1477" s="68" t="str">
        <f t="shared" si="226"/>
        <v/>
      </c>
      <c r="I1477" s="68" t="str">
        <f t="shared" si="227"/>
        <v/>
      </c>
      <c r="J1477" s="70" t="str">
        <f t="shared" si="228"/>
        <v/>
      </c>
      <c r="K1477" s="68" t="str">
        <f t="shared" si="229"/>
        <v/>
      </c>
      <c r="L1477" s="68" t="str">
        <f>IF(A1477="","",SUM($K$31:K1477))</f>
        <v/>
      </c>
    </row>
    <row r="1478" spans="1:12">
      <c r="A1478" s="65" t="str">
        <f t="shared" si="220"/>
        <v/>
      </c>
      <c r="B1478" s="66" t="str">
        <f t="shared" si="221"/>
        <v/>
      </c>
      <c r="C1478" s="67" t="str">
        <f t="shared" si="222"/>
        <v/>
      </c>
      <c r="D1478" s="68" t="str">
        <f t="shared" si="223"/>
        <v/>
      </c>
      <c r="E1478" s="68" t="str">
        <f t="shared" si="224"/>
        <v/>
      </c>
      <c r="F1478" s="68" t="str">
        <f t="shared" si="225"/>
        <v/>
      </c>
      <c r="G1478" s="69"/>
      <c r="H1478" s="68" t="str">
        <f t="shared" si="226"/>
        <v/>
      </c>
      <c r="I1478" s="68" t="str">
        <f t="shared" si="227"/>
        <v/>
      </c>
      <c r="J1478" s="70" t="str">
        <f t="shared" si="228"/>
        <v/>
      </c>
      <c r="K1478" s="68" t="str">
        <f t="shared" si="229"/>
        <v/>
      </c>
      <c r="L1478" s="68" t="str">
        <f>IF(A1478="","",SUM($K$31:K1478))</f>
        <v/>
      </c>
    </row>
    <row r="1479" spans="1:12">
      <c r="A1479" s="65" t="str">
        <f t="shared" si="220"/>
        <v/>
      </c>
      <c r="B1479" s="66" t="str">
        <f t="shared" si="221"/>
        <v/>
      </c>
      <c r="C1479" s="67" t="str">
        <f t="shared" si="222"/>
        <v/>
      </c>
      <c r="D1479" s="68" t="str">
        <f t="shared" si="223"/>
        <v/>
      </c>
      <c r="E1479" s="68" t="str">
        <f t="shared" si="224"/>
        <v/>
      </c>
      <c r="F1479" s="68" t="str">
        <f t="shared" si="225"/>
        <v/>
      </c>
      <c r="G1479" s="69"/>
      <c r="H1479" s="68" t="str">
        <f t="shared" si="226"/>
        <v/>
      </c>
      <c r="I1479" s="68" t="str">
        <f t="shared" si="227"/>
        <v/>
      </c>
      <c r="J1479" s="70" t="str">
        <f t="shared" si="228"/>
        <v/>
      </c>
      <c r="K1479" s="68" t="str">
        <f t="shared" si="229"/>
        <v/>
      </c>
      <c r="L1479" s="68" t="str">
        <f>IF(A1479="","",SUM($K$31:K1479))</f>
        <v/>
      </c>
    </row>
    <row r="1480" spans="1:12">
      <c r="A1480" s="65" t="str">
        <f t="shared" si="220"/>
        <v/>
      </c>
      <c r="B1480" s="66" t="str">
        <f t="shared" si="221"/>
        <v/>
      </c>
      <c r="C1480" s="67" t="str">
        <f t="shared" si="222"/>
        <v/>
      </c>
      <c r="D1480" s="68" t="str">
        <f t="shared" si="223"/>
        <v/>
      </c>
      <c r="E1480" s="68" t="str">
        <f t="shared" si="224"/>
        <v/>
      </c>
      <c r="F1480" s="68" t="str">
        <f t="shared" si="225"/>
        <v/>
      </c>
      <c r="G1480" s="69"/>
      <c r="H1480" s="68" t="str">
        <f t="shared" si="226"/>
        <v/>
      </c>
      <c r="I1480" s="68" t="str">
        <f t="shared" si="227"/>
        <v/>
      </c>
      <c r="J1480" s="70" t="str">
        <f t="shared" si="228"/>
        <v/>
      </c>
      <c r="K1480" s="68" t="str">
        <f t="shared" si="229"/>
        <v/>
      </c>
      <c r="L1480" s="68" t="str">
        <f>IF(A1480="","",SUM($K$31:K1480))</f>
        <v/>
      </c>
    </row>
    <row r="1481" spans="1:12">
      <c r="A1481" s="65" t="str">
        <f t="shared" si="220"/>
        <v/>
      </c>
      <c r="B1481" s="66" t="str">
        <f t="shared" si="221"/>
        <v/>
      </c>
      <c r="C1481" s="67" t="str">
        <f t="shared" si="222"/>
        <v/>
      </c>
      <c r="D1481" s="68" t="str">
        <f t="shared" si="223"/>
        <v/>
      </c>
      <c r="E1481" s="68" t="str">
        <f t="shared" si="224"/>
        <v/>
      </c>
      <c r="F1481" s="68" t="str">
        <f t="shared" si="225"/>
        <v/>
      </c>
      <c r="G1481" s="69"/>
      <c r="H1481" s="68" t="str">
        <f t="shared" si="226"/>
        <v/>
      </c>
      <c r="I1481" s="68" t="str">
        <f t="shared" si="227"/>
        <v/>
      </c>
      <c r="J1481" s="70" t="str">
        <f t="shared" si="228"/>
        <v/>
      </c>
      <c r="K1481" s="68" t="str">
        <f t="shared" si="229"/>
        <v/>
      </c>
      <c r="L1481" s="68" t="str">
        <f>IF(A1481="","",SUM($K$31:K1481))</f>
        <v/>
      </c>
    </row>
    <row r="1482" spans="1:12">
      <c r="A1482" s="65" t="str">
        <f t="shared" si="220"/>
        <v/>
      </c>
      <c r="B1482" s="66" t="str">
        <f t="shared" si="221"/>
        <v/>
      </c>
      <c r="C1482" s="67" t="str">
        <f t="shared" si="222"/>
        <v/>
      </c>
      <c r="D1482" s="68" t="str">
        <f t="shared" si="223"/>
        <v/>
      </c>
      <c r="E1482" s="68" t="str">
        <f t="shared" si="224"/>
        <v/>
      </c>
      <c r="F1482" s="68" t="str">
        <f t="shared" si="225"/>
        <v/>
      </c>
      <c r="G1482" s="69"/>
      <c r="H1482" s="68" t="str">
        <f t="shared" si="226"/>
        <v/>
      </c>
      <c r="I1482" s="68" t="str">
        <f t="shared" si="227"/>
        <v/>
      </c>
      <c r="J1482" s="70" t="str">
        <f t="shared" si="228"/>
        <v/>
      </c>
      <c r="K1482" s="68" t="str">
        <f t="shared" si="229"/>
        <v/>
      </c>
      <c r="L1482" s="68" t="str">
        <f>IF(A1482="","",SUM($K$31:K1482))</f>
        <v/>
      </c>
    </row>
    <row r="1483" spans="1:12">
      <c r="A1483" s="65" t="str">
        <f t="shared" si="220"/>
        <v/>
      </c>
      <c r="B1483" s="66" t="str">
        <f t="shared" si="221"/>
        <v/>
      </c>
      <c r="C1483" s="67" t="str">
        <f t="shared" si="222"/>
        <v/>
      </c>
      <c r="D1483" s="68" t="str">
        <f t="shared" si="223"/>
        <v/>
      </c>
      <c r="E1483" s="68" t="str">
        <f t="shared" si="224"/>
        <v/>
      </c>
      <c r="F1483" s="68" t="str">
        <f t="shared" si="225"/>
        <v/>
      </c>
      <c r="G1483" s="69"/>
      <c r="H1483" s="68" t="str">
        <f t="shared" si="226"/>
        <v/>
      </c>
      <c r="I1483" s="68" t="str">
        <f t="shared" si="227"/>
        <v/>
      </c>
      <c r="J1483" s="70" t="str">
        <f t="shared" si="228"/>
        <v/>
      </c>
      <c r="K1483" s="68" t="str">
        <f t="shared" si="229"/>
        <v/>
      </c>
      <c r="L1483" s="68" t="str">
        <f>IF(A1483="","",SUM($K$31:K1483))</f>
        <v/>
      </c>
    </row>
    <row r="1484" spans="1:12">
      <c r="A1484" s="65" t="str">
        <f t="shared" si="220"/>
        <v/>
      </c>
      <c r="B1484" s="66" t="str">
        <f t="shared" si="221"/>
        <v/>
      </c>
      <c r="C1484" s="67" t="str">
        <f t="shared" si="222"/>
        <v/>
      </c>
      <c r="D1484" s="68" t="str">
        <f t="shared" si="223"/>
        <v/>
      </c>
      <c r="E1484" s="68" t="str">
        <f t="shared" si="224"/>
        <v/>
      </c>
      <c r="F1484" s="68" t="str">
        <f t="shared" si="225"/>
        <v/>
      </c>
      <c r="G1484" s="69"/>
      <c r="H1484" s="68" t="str">
        <f t="shared" si="226"/>
        <v/>
      </c>
      <c r="I1484" s="68" t="str">
        <f t="shared" si="227"/>
        <v/>
      </c>
      <c r="J1484" s="70" t="str">
        <f t="shared" si="228"/>
        <v/>
      </c>
      <c r="K1484" s="68" t="str">
        <f t="shared" si="229"/>
        <v/>
      </c>
      <c r="L1484" s="68" t="str">
        <f>IF(A1484="","",SUM($K$31:K1484))</f>
        <v/>
      </c>
    </row>
    <row r="1485" spans="1:12">
      <c r="A1485" s="65" t="str">
        <f t="shared" si="220"/>
        <v/>
      </c>
      <c r="B1485" s="66" t="str">
        <f t="shared" si="221"/>
        <v/>
      </c>
      <c r="C1485" s="67" t="str">
        <f t="shared" si="222"/>
        <v/>
      </c>
      <c r="D1485" s="68" t="str">
        <f t="shared" si="223"/>
        <v/>
      </c>
      <c r="E1485" s="68" t="str">
        <f t="shared" si="224"/>
        <v/>
      </c>
      <c r="F1485" s="68" t="str">
        <f t="shared" si="225"/>
        <v/>
      </c>
      <c r="G1485" s="69"/>
      <c r="H1485" s="68" t="str">
        <f t="shared" si="226"/>
        <v/>
      </c>
      <c r="I1485" s="68" t="str">
        <f t="shared" si="227"/>
        <v/>
      </c>
      <c r="J1485" s="70" t="str">
        <f t="shared" si="228"/>
        <v/>
      </c>
      <c r="K1485" s="68" t="str">
        <f t="shared" si="229"/>
        <v/>
      </c>
      <c r="L1485" s="68" t="str">
        <f>IF(A1485="","",SUM($K$31:K1485))</f>
        <v/>
      </c>
    </row>
    <row r="1486" spans="1:12">
      <c r="A1486" s="65" t="str">
        <f t="shared" si="220"/>
        <v/>
      </c>
      <c r="B1486" s="66" t="str">
        <f t="shared" si="221"/>
        <v/>
      </c>
      <c r="C1486" s="67" t="str">
        <f t="shared" si="222"/>
        <v/>
      </c>
      <c r="D1486" s="68" t="str">
        <f t="shared" si="223"/>
        <v/>
      </c>
      <c r="E1486" s="68" t="str">
        <f t="shared" si="224"/>
        <v/>
      </c>
      <c r="F1486" s="68" t="str">
        <f t="shared" si="225"/>
        <v/>
      </c>
      <c r="G1486" s="69"/>
      <c r="H1486" s="68" t="str">
        <f t="shared" si="226"/>
        <v/>
      </c>
      <c r="I1486" s="68" t="str">
        <f t="shared" si="227"/>
        <v/>
      </c>
      <c r="J1486" s="70" t="str">
        <f t="shared" si="228"/>
        <v/>
      </c>
      <c r="K1486" s="68" t="str">
        <f t="shared" si="229"/>
        <v/>
      </c>
      <c r="L1486" s="68" t="str">
        <f>IF(A1486="","",SUM($K$31:K1486))</f>
        <v/>
      </c>
    </row>
    <row r="1487" spans="1:12">
      <c r="A1487" s="65" t="str">
        <f t="shared" si="220"/>
        <v/>
      </c>
      <c r="B1487" s="66" t="str">
        <f t="shared" si="221"/>
        <v/>
      </c>
      <c r="C1487" s="67" t="str">
        <f t="shared" si="222"/>
        <v/>
      </c>
      <c r="D1487" s="68" t="str">
        <f t="shared" si="223"/>
        <v/>
      </c>
      <c r="E1487" s="68" t="str">
        <f t="shared" si="224"/>
        <v/>
      </c>
      <c r="F1487" s="68" t="str">
        <f t="shared" si="225"/>
        <v/>
      </c>
      <c r="G1487" s="69"/>
      <c r="H1487" s="68" t="str">
        <f t="shared" si="226"/>
        <v/>
      </c>
      <c r="I1487" s="68" t="str">
        <f t="shared" si="227"/>
        <v/>
      </c>
      <c r="J1487" s="70" t="str">
        <f t="shared" si="228"/>
        <v/>
      </c>
      <c r="K1487" s="68" t="str">
        <f t="shared" si="229"/>
        <v/>
      </c>
      <c r="L1487" s="68" t="str">
        <f>IF(A1487="","",SUM($K$31:K1487))</f>
        <v/>
      </c>
    </row>
    <row r="1488" spans="1:12">
      <c r="A1488" s="65" t="str">
        <f t="shared" si="220"/>
        <v/>
      </c>
      <c r="B1488" s="66" t="str">
        <f t="shared" si="221"/>
        <v/>
      </c>
      <c r="C1488" s="67" t="str">
        <f t="shared" si="222"/>
        <v/>
      </c>
      <c r="D1488" s="68" t="str">
        <f t="shared" si="223"/>
        <v/>
      </c>
      <c r="E1488" s="68" t="str">
        <f t="shared" si="224"/>
        <v/>
      </c>
      <c r="F1488" s="68" t="str">
        <f t="shared" si="225"/>
        <v/>
      </c>
      <c r="G1488" s="69"/>
      <c r="H1488" s="68" t="str">
        <f t="shared" si="226"/>
        <v/>
      </c>
      <c r="I1488" s="68" t="str">
        <f t="shared" si="227"/>
        <v/>
      </c>
      <c r="J1488" s="70" t="str">
        <f t="shared" si="228"/>
        <v/>
      </c>
      <c r="K1488" s="68" t="str">
        <f t="shared" si="229"/>
        <v/>
      </c>
      <c r="L1488" s="68" t="str">
        <f>IF(A1488="","",SUM($K$31:K1488))</f>
        <v/>
      </c>
    </row>
    <row r="1489" spans="1:12">
      <c r="A1489" s="65" t="str">
        <f t="shared" si="220"/>
        <v/>
      </c>
      <c r="B1489" s="66" t="str">
        <f t="shared" si="221"/>
        <v/>
      </c>
      <c r="C1489" s="67" t="str">
        <f t="shared" si="222"/>
        <v/>
      </c>
      <c r="D1489" s="68" t="str">
        <f t="shared" si="223"/>
        <v/>
      </c>
      <c r="E1489" s="68" t="str">
        <f t="shared" si="224"/>
        <v/>
      </c>
      <c r="F1489" s="68" t="str">
        <f t="shared" si="225"/>
        <v/>
      </c>
      <c r="G1489" s="69"/>
      <c r="H1489" s="68" t="str">
        <f t="shared" si="226"/>
        <v/>
      </c>
      <c r="I1489" s="68" t="str">
        <f t="shared" si="227"/>
        <v/>
      </c>
      <c r="J1489" s="70" t="str">
        <f t="shared" si="228"/>
        <v/>
      </c>
      <c r="K1489" s="68" t="str">
        <f t="shared" si="229"/>
        <v/>
      </c>
      <c r="L1489" s="68" t="str">
        <f>IF(A1489="","",SUM($K$31:K1489))</f>
        <v/>
      </c>
    </row>
    <row r="1490" spans="1:12">
      <c r="A1490" s="65" t="str">
        <f t="shared" si="220"/>
        <v/>
      </c>
      <c r="B1490" s="66" t="str">
        <f t="shared" si="221"/>
        <v/>
      </c>
      <c r="C1490" s="67" t="str">
        <f t="shared" si="222"/>
        <v/>
      </c>
      <c r="D1490" s="68" t="str">
        <f t="shared" si="223"/>
        <v/>
      </c>
      <c r="E1490" s="68" t="str">
        <f t="shared" si="224"/>
        <v/>
      </c>
      <c r="F1490" s="68" t="str">
        <f t="shared" si="225"/>
        <v/>
      </c>
      <c r="G1490" s="69"/>
      <c r="H1490" s="68" t="str">
        <f t="shared" si="226"/>
        <v/>
      </c>
      <c r="I1490" s="68" t="str">
        <f t="shared" si="227"/>
        <v/>
      </c>
      <c r="J1490" s="70" t="str">
        <f t="shared" si="228"/>
        <v/>
      </c>
      <c r="K1490" s="68" t="str">
        <f t="shared" si="229"/>
        <v/>
      </c>
      <c r="L1490" s="68" t="str">
        <f>IF(A1490="","",SUM($K$31:K1490))</f>
        <v/>
      </c>
    </row>
    <row r="1491" spans="1:12">
      <c r="A1491" s="65" t="str">
        <f t="shared" si="220"/>
        <v/>
      </c>
      <c r="B1491" s="66" t="str">
        <f t="shared" si="221"/>
        <v/>
      </c>
      <c r="C1491" s="67" t="str">
        <f t="shared" si="222"/>
        <v/>
      </c>
      <c r="D1491" s="68" t="str">
        <f t="shared" si="223"/>
        <v/>
      </c>
      <c r="E1491" s="68" t="str">
        <f t="shared" si="224"/>
        <v/>
      </c>
      <c r="F1491" s="68" t="str">
        <f t="shared" si="225"/>
        <v/>
      </c>
      <c r="G1491" s="69"/>
      <c r="H1491" s="68" t="str">
        <f t="shared" si="226"/>
        <v/>
      </c>
      <c r="I1491" s="68" t="str">
        <f t="shared" si="227"/>
        <v/>
      </c>
      <c r="J1491" s="70" t="str">
        <f t="shared" si="228"/>
        <v/>
      </c>
      <c r="K1491" s="68" t="str">
        <f t="shared" si="229"/>
        <v/>
      </c>
      <c r="L1491" s="68" t="str">
        <f>IF(A1491="","",SUM($K$31:K1491))</f>
        <v/>
      </c>
    </row>
    <row r="1492" spans="1:12">
      <c r="A1492" s="65" t="str">
        <f t="shared" si="220"/>
        <v/>
      </c>
      <c r="B1492" s="66" t="str">
        <f t="shared" si="221"/>
        <v/>
      </c>
      <c r="C1492" s="67" t="str">
        <f t="shared" si="222"/>
        <v/>
      </c>
      <c r="D1492" s="68" t="str">
        <f t="shared" si="223"/>
        <v/>
      </c>
      <c r="E1492" s="68" t="str">
        <f t="shared" si="224"/>
        <v/>
      </c>
      <c r="F1492" s="68" t="str">
        <f t="shared" si="225"/>
        <v/>
      </c>
      <c r="G1492" s="69"/>
      <c r="H1492" s="68" t="str">
        <f t="shared" si="226"/>
        <v/>
      </c>
      <c r="I1492" s="68" t="str">
        <f t="shared" si="227"/>
        <v/>
      </c>
      <c r="J1492" s="70" t="str">
        <f t="shared" si="228"/>
        <v/>
      </c>
      <c r="K1492" s="68" t="str">
        <f t="shared" si="229"/>
        <v/>
      </c>
      <c r="L1492" s="68" t="str">
        <f>IF(A1492="","",SUM($K$31:K1492))</f>
        <v/>
      </c>
    </row>
    <row r="1493" spans="1:12">
      <c r="A1493" s="65" t="str">
        <f t="shared" si="220"/>
        <v/>
      </c>
      <c r="B1493" s="66" t="str">
        <f t="shared" si="221"/>
        <v/>
      </c>
      <c r="C1493" s="67" t="str">
        <f t="shared" si="222"/>
        <v/>
      </c>
      <c r="D1493" s="68" t="str">
        <f t="shared" si="223"/>
        <v/>
      </c>
      <c r="E1493" s="68" t="str">
        <f t="shared" si="224"/>
        <v/>
      </c>
      <c r="F1493" s="68" t="str">
        <f t="shared" si="225"/>
        <v/>
      </c>
      <c r="G1493" s="69"/>
      <c r="H1493" s="68" t="str">
        <f t="shared" si="226"/>
        <v/>
      </c>
      <c r="I1493" s="68" t="str">
        <f t="shared" si="227"/>
        <v/>
      </c>
      <c r="J1493" s="70" t="str">
        <f t="shared" si="228"/>
        <v/>
      </c>
      <c r="K1493" s="68" t="str">
        <f t="shared" si="229"/>
        <v/>
      </c>
      <c r="L1493" s="68" t="str">
        <f>IF(A1493="","",SUM($K$31:K1493))</f>
        <v/>
      </c>
    </row>
    <row r="1494" spans="1:12">
      <c r="A1494" s="65" t="str">
        <f t="shared" si="220"/>
        <v/>
      </c>
      <c r="B1494" s="66" t="str">
        <f t="shared" si="221"/>
        <v/>
      </c>
      <c r="C1494" s="67" t="str">
        <f t="shared" si="222"/>
        <v/>
      </c>
      <c r="D1494" s="68" t="str">
        <f t="shared" si="223"/>
        <v/>
      </c>
      <c r="E1494" s="68" t="str">
        <f t="shared" si="224"/>
        <v/>
      </c>
      <c r="F1494" s="68" t="str">
        <f t="shared" si="225"/>
        <v/>
      </c>
      <c r="G1494" s="69"/>
      <c r="H1494" s="68" t="str">
        <f t="shared" si="226"/>
        <v/>
      </c>
      <c r="I1494" s="68" t="str">
        <f t="shared" si="227"/>
        <v/>
      </c>
      <c r="J1494" s="70" t="str">
        <f t="shared" si="228"/>
        <v/>
      </c>
      <c r="K1494" s="68" t="str">
        <f t="shared" si="229"/>
        <v/>
      </c>
      <c r="L1494" s="68" t="str">
        <f>IF(A1494="","",SUM($K$31:K1494))</f>
        <v/>
      </c>
    </row>
    <row r="1495" spans="1:12">
      <c r="A1495" s="65" t="str">
        <f t="shared" si="220"/>
        <v/>
      </c>
      <c r="B1495" s="66" t="str">
        <f t="shared" si="221"/>
        <v/>
      </c>
      <c r="C1495" s="67" t="str">
        <f t="shared" si="222"/>
        <v/>
      </c>
      <c r="D1495" s="68" t="str">
        <f t="shared" si="223"/>
        <v/>
      </c>
      <c r="E1495" s="68" t="str">
        <f t="shared" si="224"/>
        <v/>
      </c>
      <c r="F1495" s="68" t="str">
        <f t="shared" si="225"/>
        <v/>
      </c>
      <c r="G1495" s="69"/>
      <c r="H1495" s="68" t="str">
        <f t="shared" si="226"/>
        <v/>
      </c>
      <c r="I1495" s="68" t="str">
        <f t="shared" si="227"/>
        <v/>
      </c>
      <c r="J1495" s="70" t="str">
        <f t="shared" si="228"/>
        <v/>
      </c>
      <c r="K1495" s="68" t="str">
        <f t="shared" si="229"/>
        <v/>
      </c>
      <c r="L1495" s="68" t="str">
        <f>IF(A1495="","",SUM($K$31:K1495))</f>
        <v/>
      </c>
    </row>
    <row r="1496" spans="1:12">
      <c r="A1496" s="65" t="str">
        <f t="shared" si="220"/>
        <v/>
      </c>
      <c r="B1496" s="66" t="str">
        <f t="shared" si="221"/>
        <v/>
      </c>
      <c r="C1496" s="67" t="str">
        <f t="shared" si="222"/>
        <v/>
      </c>
      <c r="D1496" s="68" t="str">
        <f t="shared" si="223"/>
        <v/>
      </c>
      <c r="E1496" s="68" t="str">
        <f t="shared" si="224"/>
        <v/>
      </c>
      <c r="F1496" s="68" t="str">
        <f t="shared" si="225"/>
        <v/>
      </c>
      <c r="G1496" s="69"/>
      <c r="H1496" s="68" t="str">
        <f t="shared" si="226"/>
        <v/>
      </c>
      <c r="I1496" s="68" t="str">
        <f t="shared" si="227"/>
        <v/>
      </c>
      <c r="J1496" s="70" t="str">
        <f t="shared" si="228"/>
        <v/>
      </c>
      <c r="K1496" s="68" t="str">
        <f t="shared" si="229"/>
        <v/>
      </c>
      <c r="L1496" s="68" t="str">
        <f>IF(A1496="","",SUM($K$31:K1496))</f>
        <v/>
      </c>
    </row>
    <row r="1497" spans="1:12">
      <c r="A1497" s="65" t="str">
        <f t="shared" si="220"/>
        <v/>
      </c>
      <c r="B1497" s="66" t="str">
        <f t="shared" si="221"/>
        <v/>
      </c>
      <c r="C1497" s="67" t="str">
        <f t="shared" si="222"/>
        <v/>
      </c>
      <c r="D1497" s="68" t="str">
        <f t="shared" si="223"/>
        <v/>
      </c>
      <c r="E1497" s="68" t="str">
        <f t="shared" si="224"/>
        <v/>
      </c>
      <c r="F1497" s="68" t="str">
        <f t="shared" si="225"/>
        <v/>
      </c>
      <c r="G1497" s="69"/>
      <c r="H1497" s="68" t="str">
        <f t="shared" si="226"/>
        <v/>
      </c>
      <c r="I1497" s="68" t="str">
        <f t="shared" si="227"/>
        <v/>
      </c>
      <c r="J1497" s="70" t="str">
        <f t="shared" si="228"/>
        <v/>
      </c>
      <c r="K1497" s="68" t="str">
        <f t="shared" si="229"/>
        <v/>
      </c>
      <c r="L1497" s="68" t="str">
        <f>IF(A1497="","",SUM($K$31:K1497))</f>
        <v/>
      </c>
    </row>
    <row r="1498" spans="1:12">
      <c r="A1498" s="65" t="str">
        <f t="shared" si="220"/>
        <v/>
      </c>
      <c r="B1498" s="66" t="str">
        <f t="shared" si="221"/>
        <v/>
      </c>
      <c r="C1498" s="67" t="str">
        <f t="shared" si="222"/>
        <v/>
      </c>
      <c r="D1498" s="68" t="str">
        <f t="shared" si="223"/>
        <v/>
      </c>
      <c r="E1498" s="68" t="str">
        <f t="shared" si="224"/>
        <v/>
      </c>
      <c r="F1498" s="68" t="str">
        <f t="shared" si="225"/>
        <v/>
      </c>
      <c r="G1498" s="69"/>
      <c r="H1498" s="68" t="str">
        <f t="shared" si="226"/>
        <v/>
      </c>
      <c r="I1498" s="68" t="str">
        <f t="shared" si="227"/>
        <v/>
      </c>
      <c r="J1498" s="70" t="str">
        <f t="shared" si="228"/>
        <v/>
      </c>
      <c r="K1498" s="68" t="str">
        <f t="shared" si="229"/>
        <v/>
      </c>
      <c r="L1498" s="68" t="str">
        <f>IF(A1498="","",SUM($K$31:K1498))</f>
        <v/>
      </c>
    </row>
    <row r="1499" spans="1:12">
      <c r="A1499" s="65" t="str">
        <f t="shared" si="220"/>
        <v/>
      </c>
      <c r="B1499" s="66" t="str">
        <f t="shared" si="221"/>
        <v/>
      </c>
      <c r="C1499" s="67" t="str">
        <f t="shared" si="222"/>
        <v/>
      </c>
      <c r="D1499" s="68" t="str">
        <f t="shared" si="223"/>
        <v/>
      </c>
      <c r="E1499" s="68" t="str">
        <f t="shared" si="224"/>
        <v/>
      </c>
      <c r="F1499" s="68" t="str">
        <f t="shared" si="225"/>
        <v/>
      </c>
      <c r="G1499" s="69"/>
      <c r="H1499" s="68" t="str">
        <f t="shared" si="226"/>
        <v/>
      </c>
      <c r="I1499" s="68" t="str">
        <f t="shared" si="227"/>
        <v/>
      </c>
      <c r="J1499" s="70" t="str">
        <f t="shared" si="228"/>
        <v/>
      </c>
      <c r="K1499" s="68" t="str">
        <f t="shared" si="229"/>
        <v/>
      </c>
      <c r="L1499" s="68" t="str">
        <f>IF(A1499="","",SUM($K$31:K1499))</f>
        <v/>
      </c>
    </row>
    <row r="1500" spans="1:12">
      <c r="A1500" s="65" t="str">
        <f t="shared" si="220"/>
        <v/>
      </c>
      <c r="B1500" s="66" t="str">
        <f t="shared" si="221"/>
        <v/>
      </c>
      <c r="C1500" s="67" t="str">
        <f t="shared" si="222"/>
        <v/>
      </c>
      <c r="D1500" s="68" t="str">
        <f t="shared" si="223"/>
        <v/>
      </c>
      <c r="E1500" s="68" t="str">
        <f t="shared" si="224"/>
        <v/>
      </c>
      <c r="F1500" s="68" t="str">
        <f t="shared" si="225"/>
        <v/>
      </c>
      <c r="G1500" s="69"/>
      <c r="H1500" s="68" t="str">
        <f t="shared" si="226"/>
        <v/>
      </c>
      <c r="I1500" s="68" t="str">
        <f t="shared" si="227"/>
        <v/>
      </c>
      <c r="J1500" s="70" t="str">
        <f t="shared" si="228"/>
        <v/>
      </c>
      <c r="K1500" s="68" t="str">
        <f t="shared" si="229"/>
        <v/>
      </c>
      <c r="L1500" s="68" t="str">
        <f>IF(A1500="","",SUM($K$31:K1500))</f>
        <v/>
      </c>
    </row>
    <row r="1501" spans="1:12">
      <c r="A1501" s="65" t="str">
        <f t="shared" si="220"/>
        <v/>
      </c>
      <c r="B1501" s="66" t="str">
        <f t="shared" si="221"/>
        <v/>
      </c>
      <c r="C1501" s="67" t="str">
        <f t="shared" si="222"/>
        <v/>
      </c>
      <c r="D1501" s="68" t="str">
        <f t="shared" si="223"/>
        <v/>
      </c>
      <c r="E1501" s="68" t="str">
        <f t="shared" si="224"/>
        <v/>
      </c>
      <c r="F1501" s="68" t="str">
        <f t="shared" si="225"/>
        <v/>
      </c>
      <c r="G1501" s="69"/>
      <c r="H1501" s="68" t="str">
        <f t="shared" si="226"/>
        <v/>
      </c>
      <c r="I1501" s="68" t="str">
        <f t="shared" si="227"/>
        <v/>
      </c>
      <c r="J1501" s="70" t="str">
        <f t="shared" si="228"/>
        <v/>
      </c>
      <c r="K1501" s="68" t="str">
        <f t="shared" si="229"/>
        <v/>
      </c>
      <c r="L1501" s="68" t="str">
        <f>IF(A1501="","",SUM($K$31:K1501))</f>
        <v/>
      </c>
    </row>
    <row r="1502" spans="1:12">
      <c r="A1502" s="65" t="str">
        <f t="shared" si="220"/>
        <v/>
      </c>
      <c r="B1502" s="66" t="str">
        <f t="shared" si="221"/>
        <v/>
      </c>
      <c r="C1502" s="67" t="str">
        <f t="shared" si="222"/>
        <v/>
      </c>
      <c r="D1502" s="68" t="str">
        <f t="shared" si="223"/>
        <v/>
      </c>
      <c r="E1502" s="68" t="str">
        <f t="shared" si="224"/>
        <v/>
      </c>
      <c r="F1502" s="68" t="str">
        <f t="shared" si="225"/>
        <v/>
      </c>
      <c r="G1502" s="69"/>
      <c r="H1502" s="68" t="str">
        <f t="shared" si="226"/>
        <v/>
      </c>
      <c r="I1502" s="68" t="str">
        <f t="shared" si="227"/>
        <v/>
      </c>
      <c r="J1502" s="70" t="str">
        <f t="shared" si="228"/>
        <v/>
      </c>
      <c r="K1502" s="68" t="str">
        <f t="shared" si="229"/>
        <v/>
      </c>
      <c r="L1502" s="68" t="str">
        <f>IF(A1502="","",SUM($K$31:K1502))</f>
        <v/>
      </c>
    </row>
    <row r="1503" spans="1:12">
      <c r="A1503" s="65" t="str">
        <f t="shared" ref="A1503:A1566" si="230">IF(I1502="","",IF(OR(A1502&gt;=nper,ROUND(I1502,2)&lt;=0),"",A1502+1))</f>
        <v/>
      </c>
      <c r="B1503" s="66" t="str">
        <f t="shared" ref="B1503:B1566" si="231">IF(A1503="","",IF(OR(periods_per_year=26,periods_per_year=52),IF(periods_per_year=26,IF(A1503=1,fpdate,B1502+14),IF(periods_per_year=52,IF(A1503=1,fpdate,B1502+7),"n/a")),IF(periods_per_year=24,DATE(YEAR(fpdate),MONTH(fpdate)+(A1503-1)/2+IF(AND(DAY(fpdate)&gt;=15,MOD(A1503,2)=0),1,0),IF(MOD(A1503,2)=0,IF(DAY(fpdate)&gt;=15,DAY(fpdate)-14,DAY(fpdate)+14),DAY(fpdate))),IF(DAY(DATE(YEAR(fpdate),MONTH(fpdate)+A1503-1,DAY(fpdate)))&lt;&gt;DAY(fpdate),DATE(YEAR(fpdate),MONTH(fpdate)+A1503,0),DATE(YEAR(fpdate),MONTH(fpdate)+A1503-1,DAY(fpdate))))))</f>
        <v/>
      </c>
      <c r="C1503" s="67" t="str">
        <f t="shared" ref="C1503:C1566" si="232">IF(A1503="","",IF(variable,IF(A1503&lt;$L$6*periods_per_year,start_rate,IF($L$10&gt;=0,MIN($L$7,start_rate+$L$10*ROUNDUP((A1503-$L$6*periods_per_year)/$L$9,0)),MAX($L$8,start_rate+$L$10*ROUNDUP((A1503-$L$6*periods_per_year)/$L$9,0)))),start_rate))</f>
        <v/>
      </c>
      <c r="D1503" s="68" t="str">
        <f t="shared" ref="D1503:D1566" si="233">IF(A1503="","",ROUND((((1+C1503/CP)^(CP/periods_per_year))-1)*I1502,2))</f>
        <v/>
      </c>
      <c r="E1503" s="68" t="str">
        <f t="shared" ref="E1503:E1566" si="234">IF(A1503="","",IF(A1503=nper,I1502+D1503,MIN(I1502+D1503,IF(C1503=C1502,E1502,IF($D$10="Acc Bi-Weekly",ROUND((-PMT(((1+C1503/CP)^(CP/12))-1,(nper-A1503+1)*12/26,I1502))/2,2),IF($D$10="Acc Weekly",ROUND((-PMT(((1+C1503/CP)^(CP/12))-1,(nper-A1503+1)*12/52,I1502))/4,2),ROUND(-PMT(((1+C1503/CP)^(CP/periods_per_year))-1,nper-A1503+1,I1502),2)))))))</f>
        <v/>
      </c>
      <c r="F1503" s="68" t="str">
        <f t="shared" ref="F1503:F1566" si="235">IF(A1503="","",IF(I1502&lt;=E1503,0,IF(IF(MOD(A1503,int)=0,$D$14,0)+E1503&gt;=I1502+D1503,I1502+D1503-E1503,IF(MOD(A1503,int)=0,$D$14,0)+IF(IF(MOD(A1503,int)=0,$D$14,0)+IF(MOD(A1503-$D$17,periods_per_year)=0,$D$16,0)+E1503&lt;I1502+D1503,IF(MOD(A1503-$D$17,periods_per_year)=0,$D$16,0),I1502+D1503-IF(MOD(A1503,int)=0,$D$14,0)-E1503))))</f>
        <v/>
      </c>
      <c r="G1503" s="69"/>
      <c r="H1503" s="68" t="str">
        <f t="shared" ref="H1503:H1566" si="236">IF(A1503="","",E1503-D1503+G1503+IF(F1503="",0,F1503))</f>
        <v/>
      </c>
      <c r="I1503" s="68" t="str">
        <f t="shared" ref="I1503:I1566" si="237">IF(A1503="","",I1502-H1503)</f>
        <v/>
      </c>
      <c r="J1503" s="70" t="str">
        <f t="shared" ref="J1503:J1566" si="238">IF(A1503="","",IF(MOD(A1503,periods_per_year)=0,A1503/periods_per_year,""))</f>
        <v/>
      </c>
      <c r="K1503" s="68" t="str">
        <f t="shared" ref="K1503:K1566" si="239">IF(A1503="","",$L$22*D1503)</f>
        <v/>
      </c>
      <c r="L1503" s="68" t="str">
        <f>IF(A1503="","",SUM($K$31:K1503))</f>
        <v/>
      </c>
    </row>
    <row r="1504" spans="1:12">
      <c r="A1504" s="65" t="str">
        <f t="shared" si="230"/>
        <v/>
      </c>
      <c r="B1504" s="66" t="str">
        <f t="shared" si="231"/>
        <v/>
      </c>
      <c r="C1504" s="67" t="str">
        <f t="shared" si="232"/>
        <v/>
      </c>
      <c r="D1504" s="68" t="str">
        <f t="shared" si="233"/>
        <v/>
      </c>
      <c r="E1504" s="68" t="str">
        <f t="shared" si="234"/>
        <v/>
      </c>
      <c r="F1504" s="68" t="str">
        <f t="shared" si="235"/>
        <v/>
      </c>
      <c r="G1504" s="69"/>
      <c r="H1504" s="68" t="str">
        <f t="shared" si="236"/>
        <v/>
      </c>
      <c r="I1504" s="68" t="str">
        <f t="shared" si="237"/>
        <v/>
      </c>
      <c r="J1504" s="70" t="str">
        <f t="shared" si="238"/>
        <v/>
      </c>
      <c r="K1504" s="68" t="str">
        <f t="shared" si="239"/>
        <v/>
      </c>
      <c r="L1504" s="68" t="str">
        <f>IF(A1504="","",SUM($K$31:K1504))</f>
        <v/>
      </c>
    </row>
    <row r="1505" spans="1:12">
      <c r="A1505" s="65" t="str">
        <f t="shared" si="230"/>
        <v/>
      </c>
      <c r="B1505" s="66" t="str">
        <f t="shared" si="231"/>
        <v/>
      </c>
      <c r="C1505" s="67" t="str">
        <f t="shared" si="232"/>
        <v/>
      </c>
      <c r="D1505" s="68" t="str">
        <f t="shared" si="233"/>
        <v/>
      </c>
      <c r="E1505" s="68" t="str">
        <f t="shared" si="234"/>
        <v/>
      </c>
      <c r="F1505" s="68" t="str">
        <f t="shared" si="235"/>
        <v/>
      </c>
      <c r="G1505" s="69"/>
      <c r="H1505" s="68" t="str">
        <f t="shared" si="236"/>
        <v/>
      </c>
      <c r="I1505" s="68" t="str">
        <f t="shared" si="237"/>
        <v/>
      </c>
      <c r="J1505" s="70" t="str">
        <f t="shared" si="238"/>
        <v/>
      </c>
      <c r="K1505" s="68" t="str">
        <f t="shared" si="239"/>
        <v/>
      </c>
      <c r="L1505" s="68" t="str">
        <f>IF(A1505="","",SUM($K$31:K1505))</f>
        <v/>
      </c>
    </row>
    <row r="1506" spans="1:12">
      <c r="A1506" s="65" t="str">
        <f t="shared" si="230"/>
        <v/>
      </c>
      <c r="B1506" s="66" t="str">
        <f t="shared" si="231"/>
        <v/>
      </c>
      <c r="C1506" s="67" t="str">
        <f t="shared" si="232"/>
        <v/>
      </c>
      <c r="D1506" s="68" t="str">
        <f t="shared" si="233"/>
        <v/>
      </c>
      <c r="E1506" s="68" t="str">
        <f t="shared" si="234"/>
        <v/>
      </c>
      <c r="F1506" s="68" t="str">
        <f t="shared" si="235"/>
        <v/>
      </c>
      <c r="G1506" s="69"/>
      <c r="H1506" s="68" t="str">
        <f t="shared" si="236"/>
        <v/>
      </c>
      <c r="I1506" s="68" t="str">
        <f t="shared" si="237"/>
        <v/>
      </c>
      <c r="J1506" s="70" t="str">
        <f t="shared" si="238"/>
        <v/>
      </c>
      <c r="K1506" s="68" t="str">
        <f t="shared" si="239"/>
        <v/>
      </c>
      <c r="L1506" s="68" t="str">
        <f>IF(A1506="","",SUM($K$31:K1506))</f>
        <v/>
      </c>
    </row>
    <row r="1507" spans="1:12">
      <c r="A1507" s="65" t="str">
        <f t="shared" si="230"/>
        <v/>
      </c>
      <c r="B1507" s="66" t="str">
        <f t="shared" si="231"/>
        <v/>
      </c>
      <c r="C1507" s="67" t="str">
        <f t="shared" si="232"/>
        <v/>
      </c>
      <c r="D1507" s="68" t="str">
        <f t="shared" si="233"/>
        <v/>
      </c>
      <c r="E1507" s="68" t="str">
        <f t="shared" si="234"/>
        <v/>
      </c>
      <c r="F1507" s="68" t="str">
        <f t="shared" si="235"/>
        <v/>
      </c>
      <c r="G1507" s="69"/>
      <c r="H1507" s="68" t="str">
        <f t="shared" si="236"/>
        <v/>
      </c>
      <c r="I1507" s="68" t="str">
        <f t="shared" si="237"/>
        <v/>
      </c>
      <c r="J1507" s="70" t="str">
        <f t="shared" si="238"/>
        <v/>
      </c>
      <c r="K1507" s="68" t="str">
        <f t="shared" si="239"/>
        <v/>
      </c>
      <c r="L1507" s="68" t="str">
        <f>IF(A1507="","",SUM($K$31:K1507))</f>
        <v/>
      </c>
    </row>
    <row r="1508" spans="1:12">
      <c r="A1508" s="65" t="str">
        <f t="shared" si="230"/>
        <v/>
      </c>
      <c r="B1508" s="66" t="str">
        <f t="shared" si="231"/>
        <v/>
      </c>
      <c r="C1508" s="67" t="str">
        <f t="shared" si="232"/>
        <v/>
      </c>
      <c r="D1508" s="68" t="str">
        <f t="shared" si="233"/>
        <v/>
      </c>
      <c r="E1508" s="68" t="str">
        <f t="shared" si="234"/>
        <v/>
      </c>
      <c r="F1508" s="68" t="str">
        <f t="shared" si="235"/>
        <v/>
      </c>
      <c r="G1508" s="69"/>
      <c r="H1508" s="68" t="str">
        <f t="shared" si="236"/>
        <v/>
      </c>
      <c r="I1508" s="68" t="str">
        <f t="shared" si="237"/>
        <v/>
      </c>
      <c r="J1508" s="70" t="str">
        <f t="shared" si="238"/>
        <v/>
      </c>
      <c r="K1508" s="68" t="str">
        <f t="shared" si="239"/>
        <v/>
      </c>
      <c r="L1508" s="68" t="str">
        <f>IF(A1508="","",SUM($K$31:K1508))</f>
        <v/>
      </c>
    </row>
    <row r="1509" spans="1:12">
      <c r="A1509" s="65" t="str">
        <f t="shared" si="230"/>
        <v/>
      </c>
      <c r="B1509" s="66" t="str">
        <f t="shared" si="231"/>
        <v/>
      </c>
      <c r="C1509" s="67" t="str">
        <f t="shared" si="232"/>
        <v/>
      </c>
      <c r="D1509" s="68" t="str">
        <f t="shared" si="233"/>
        <v/>
      </c>
      <c r="E1509" s="68" t="str">
        <f t="shared" si="234"/>
        <v/>
      </c>
      <c r="F1509" s="68" t="str">
        <f t="shared" si="235"/>
        <v/>
      </c>
      <c r="G1509" s="69"/>
      <c r="H1509" s="68" t="str">
        <f t="shared" si="236"/>
        <v/>
      </c>
      <c r="I1509" s="68" t="str">
        <f t="shared" si="237"/>
        <v/>
      </c>
      <c r="J1509" s="70" t="str">
        <f t="shared" si="238"/>
        <v/>
      </c>
      <c r="K1509" s="68" t="str">
        <f t="shared" si="239"/>
        <v/>
      </c>
      <c r="L1509" s="68" t="str">
        <f>IF(A1509="","",SUM($K$31:K1509))</f>
        <v/>
      </c>
    </row>
    <row r="1510" spans="1:12">
      <c r="A1510" s="65" t="str">
        <f t="shared" si="230"/>
        <v/>
      </c>
      <c r="B1510" s="66" t="str">
        <f t="shared" si="231"/>
        <v/>
      </c>
      <c r="C1510" s="67" t="str">
        <f t="shared" si="232"/>
        <v/>
      </c>
      <c r="D1510" s="68" t="str">
        <f t="shared" si="233"/>
        <v/>
      </c>
      <c r="E1510" s="68" t="str">
        <f t="shared" si="234"/>
        <v/>
      </c>
      <c r="F1510" s="68" t="str">
        <f t="shared" si="235"/>
        <v/>
      </c>
      <c r="G1510" s="69"/>
      <c r="H1510" s="68" t="str">
        <f t="shared" si="236"/>
        <v/>
      </c>
      <c r="I1510" s="68" t="str">
        <f t="shared" si="237"/>
        <v/>
      </c>
      <c r="J1510" s="70" t="str">
        <f t="shared" si="238"/>
        <v/>
      </c>
      <c r="K1510" s="68" t="str">
        <f t="shared" si="239"/>
        <v/>
      </c>
      <c r="L1510" s="68" t="str">
        <f>IF(A1510="","",SUM($K$31:K1510))</f>
        <v/>
      </c>
    </row>
    <row r="1511" spans="1:12">
      <c r="A1511" s="65" t="str">
        <f t="shared" si="230"/>
        <v/>
      </c>
      <c r="B1511" s="66" t="str">
        <f t="shared" si="231"/>
        <v/>
      </c>
      <c r="C1511" s="67" t="str">
        <f t="shared" si="232"/>
        <v/>
      </c>
      <c r="D1511" s="68" t="str">
        <f t="shared" si="233"/>
        <v/>
      </c>
      <c r="E1511" s="68" t="str">
        <f t="shared" si="234"/>
        <v/>
      </c>
      <c r="F1511" s="68" t="str">
        <f t="shared" si="235"/>
        <v/>
      </c>
      <c r="G1511" s="69"/>
      <c r="H1511" s="68" t="str">
        <f t="shared" si="236"/>
        <v/>
      </c>
      <c r="I1511" s="68" t="str">
        <f t="shared" si="237"/>
        <v/>
      </c>
      <c r="J1511" s="70" t="str">
        <f t="shared" si="238"/>
        <v/>
      </c>
      <c r="K1511" s="68" t="str">
        <f t="shared" si="239"/>
        <v/>
      </c>
      <c r="L1511" s="68" t="str">
        <f>IF(A1511="","",SUM($K$31:K1511))</f>
        <v/>
      </c>
    </row>
    <row r="1512" spans="1:12">
      <c r="A1512" s="65" t="str">
        <f t="shared" si="230"/>
        <v/>
      </c>
      <c r="B1512" s="66" t="str">
        <f t="shared" si="231"/>
        <v/>
      </c>
      <c r="C1512" s="67" t="str">
        <f t="shared" si="232"/>
        <v/>
      </c>
      <c r="D1512" s="68" t="str">
        <f t="shared" si="233"/>
        <v/>
      </c>
      <c r="E1512" s="68" t="str">
        <f t="shared" si="234"/>
        <v/>
      </c>
      <c r="F1512" s="68" t="str">
        <f t="shared" si="235"/>
        <v/>
      </c>
      <c r="G1512" s="69"/>
      <c r="H1512" s="68" t="str">
        <f t="shared" si="236"/>
        <v/>
      </c>
      <c r="I1512" s="68" t="str">
        <f t="shared" si="237"/>
        <v/>
      </c>
      <c r="J1512" s="70" t="str">
        <f t="shared" si="238"/>
        <v/>
      </c>
      <c r="K1512" s="68" t="str">
        <f t="shared" si="239"/>
        <v/>
      </c>
      <c r="L1512" s="68" t="str">
        <f>IF(A1512="","",SUM($K$31:K1512))</f>
        <v/>
      </c>
    </row>
    <row r="1513" spans="1:12">
      <c r="A1513" s="65" t="str">
        <f t="shared" si="230"/>
        <v/>
      </c>
      <c r="B1513" s="66" t="str">
        <f t="shared" si="231"/>
        <v/>
      </c>
      <c r="C1513" s="67" t="str">
        <f t="shared" si="232"/>
        <v/>
      </c>
      <c r="D1513" s="68" t="str">
        <f t="shared" si="233"/>
        <v/>
      </c>
      <c r="E1513" s="68" t="str">
        <f t="shared" si="234"/>
        <v/>
      </c>
      <c r="F1513" s="68" t="str">
        <f t="shared" si="235"/>
        <v/>
      </c>
      <c r="G1513" s="69"/>
      <c r="H1513" s="68" t="str">
        <f t="shared" si="236"/>
        <v/>
      </c>
      <c r="I1513" s="68" t="str">
        <f t="shared" si="237"/>
        <v/>
      </c>
      <c r="J1513" s="70" t="str">
        <f t="shared" si="238"/>
        <v/>
      </c>
      <c r="K1513" s="68" t="str">
        <f t="shared" si="239"/>
        <v/>
      </c>
      <c r="L1513" s="68" t="str">
        <f>IF(A1513="","",SUM($K$31:K1513))</f>
        <v/>
      </c>
    </row>
    <row r="1514" spans="1:12">
      <c r="A1514" s="65" t="str">
        <f t="shared" si="230"/>
        <v/>
      </c>
      <c r="B1514" s="66" t="str">
        <f t="shared" si="231"/>
        <v/>
      </c>
      <c r="C1514" s="67" t="str">
        <f t="shared" si="232"/>
        <v/>
      </c>
      <c r="D1514" s="68" t="str">
        <f t="shared" si="233"/>
        <v/>
      </c>
      <c r="E1514" s="68" t="str">
        <f t="shared" si="234"/>
        <v/>
      </c>
      <c r="F1514" s="68" t="str">
        <f t="shared" si="235"/>
        <v/>
      </c>
      <c r="G1514" s="69"/>
      <c r="H1514" s="68" t="str">
        <f t="shared" si="236"/>
        <v/>
      </c>
      <c r="I1514" s="68" t="str">
        <f t="shared" si="237"/>
        <v/>
      </c>
      <c r="J1514" s="70" t="str">
        <f t="shared" si="238"/>
        <v/>
      </c>
      <c r="K1514" s="68" t="str">
        <f t="shared" si="239"/>
        <v/>
      </c>
      <c r="L1514" s="68" t="str">
        <f>IF(A1514="","",SUM($K$31:K1514))</f>
        <v/>
      </c>
    </row>
    <row r="1515" spans="1:12">
      <c r="A1515" s="65" t="str">
        <f t="shared" si="230"/>
        <v/>
      </c>
      <c r="B1515" s="66" t="str">
        <f t="shared" si="231"/>
        <v/>
      </c>
      <c r="C1515" s="67" t="str">
        <f t="shared" si="232"/>
        <v/>
      </c>
      <c r="D1515" s="68" t="str">
        <f t="shared" si="233"/>
        <v/>
      </c>
      <c r="E1515" s="68" t="str">
        <f t="shared" si="234"/>
        <v/>
      </c>
      <c r="F1515" s="68" t="str">
        <f t="shared" si="235"/>
        <v/>
      </c>
      <c r="G1515" s="69"/>
      <c r="H1515" s="68" t="str">
        <f t="shared" si="236"/>
        <v/>
      </c>
      <c r="I1515" s="68" t="str">
        <f t="shared" si="237"/>
        <v/>
      </c>
      <c r="J1515" s="70" t="str">
        <f t="shared" si="238"/>
        <v/>
      </c>
      <c r="K1515" s="68" t="str">
        <f t="shared" si="239"/>
        <v/>
      </c>
      <c r="L1515" s="68" t="str">
        <f>IF(A1515="","",SUM($K$31:K1515))</f>
        <v/>
      </c>
    </row>
    <row r="1516" spans="1:12">
      <c r="A1516" s="65" t="str">
        <f t="shared" si="230"/>
        <v/>
      </c>
      <c r="B1516" s="66" t="str">
        <f t="shared" si="231"/>
        <v/>
      </c>
      <c r="C1516" s="67" t="str">
        <f t="shared" si="232"/>
        <v/>
      </c>
      <c r="D1516" s="68" t="str">
        <f t="shared" si="233"/>
        <v/>
      </c>
      <c r="E1516" s="68" t="str">
        <f t="shared" si="234"/>
        <v/>
      </c>
      <c r="F1516" s="68" t="str">
        <f t="shared" si="235"/>
        <v/>
      </c>
      <c r="G1516" s="69"/>
      <c r="H1516" s="68" t="str">
        <f t="shared" si="236"/>
        <v/>
      </c>
      <c r="I1516" s="68" t="str">
        <f t="shared" si="237"/>
        <v/>
      </c>
      <c r="J1516" s="70" t="str">
        <f t="shared" si="238"/>
        <v/>
      </c>
      <c r="K1516" s="68" t="str">
        <f t="shared" si="239"/>
        <v/>
      </c>
      <c r="L1516" s="68" t="str">
        <f>IF(A1516="","",SUM($K$31:K1516))</f>
        <v/>
      </c>
    </row>
    <row r="1517" spans="1:12">
      <c r="A1517" s="65" t="str">
        <f t="shared" si="230"/>
        <v/>
      </c>
      <c r="B1517" s="66" t="str">
        <f t="shared" si="231"/>
        <v/>
      </c>
      <c r="C1517" s="67" t="str">
        <f t="shared" si="232"/>
        <v/>
      </c>
      <c r="D1517" s="68" t="str">
        <f t="shared" si="233"/>
        <v/>
      </c>
      <c r="E1517" s="68" t="str">
        <f t="shared" si="234"/>
        <v/>
      </c>
      <c r="F1517" s="68" t="str">
        <f t="shared" si="235"/>
        <v/>
      </c>
      <c r="G1517" s="69"/>
      <c r="H1517" s="68" t="str">
        <f t="shared" si="236"/>
        <v/>
      </c>
      <c r="I1517" s="68" t="str">
        <f t="shared" si="237"/>
        <v/>
      </c>
      <c r="J1517" s="70" t="str">
        <f t="shared" si="238"/>
        <v/>
      </c>
      <c r="K1517" s="68" t="str">
        <f t="shared" si="239"/>
        <v/>
      </c>
      <c r="L1517" s="68" t="str">
        <f>IF(A1517="","",SUM($K$31:K1517))</f>
        <v/>
      </c>
    </row>
    <row r="1518" spans="1:12">
      <c r="A1518" s="65" t="str">
        <f t="shared" si="230"/>
        <v/>
      </c>
      <c r="B1518" s="66" t="str">
        <f t="shared" si="231"/>
        <v/>
      </c>
      <c r="C1518" s="67" t="str">
        <f t="shared" si="232"/>
        <v/>
      </c>
      <c r="D1518" s="68" t="str">
        <f t="shared" si="233"/>
        <v/>
      </c>
      <c r="E1518" s="68" t="str">
        <f t="shared" si="234"/>
        <v/>
      </c>
      <c r="F1518" s="68" t="str">
        <f t="shared" si="235"/>
        <v/>
      </c>
      <c r="G1518" s="69"/>
      <c r="H1518" s="68" t="str">
        <f t="shared" si="236"/>
        <v/>
      </c>
      <c r="I1518" s="68" t="str">
        <f t="shared" si="237"/>
        <v/>
      </c>
      <c r="J1518" s="70" t="str">
        <f t="shared" si="238"/>
        <v/>
      </c>
      <c r="K1518" s="68" t="str">
        <f t="shared" si="239"/>
        <v/>
      </c>
      <c r="L1518" s="68" t="str">
        <f>IF(A1518="","",SUM($K$31:K1518))</f>
        <v/>
      </c>
    </row>
    <row r="1519" spans="1:12">
      <c r="A1519" s="65" t="str">
        <f t="shared" si="230"/>
        <v/>
      </c>
      <c r="B1519" s="66" t="str">
        <f t="shared" si="231"/>
        <v/>
      </c>
      <c r="C1519" s="67" t="str">
        <f t="shared" si="232"/>
        <v/>
      </c>
      <c r="D1519" s="68" t="str">
        <f t="shared" si="233"/>
        <v/>
      </c>
      <c r="E1519" s="68" t="str">
        <f t="shared" si="234"/>
        <v/>
      </c>
      <c r="F1519" s="68" t="str">
        <f t="shared" si="235"/>
        <v/>
      </c>
      <c r="G1519" s="69"/>
      <c r="H1519" s="68" t="str">
        <f t="shared" si="236"/>
        <v/>
      </c>
      <c r="I1519" s="68" t="str">
        <f t="shared" si="237"/>
        <v/>
      </c>
      <c r="J1519" s="70" t="str">
        <f t="shared" si="238"/>
        <v/>
      </c>
      <c r="K1519" s="68" t="str">
        <f t="shared" si="239"/>
        <v/>
      </c>
      <c r="L1519" s="68" t="str">
        <f>IF(A1519="","",SUM($K$31:K1519))</f>
        <v/>
      </c>
    </row>
    <row r="1520" spans="1:12">
      <c r="A1520" s="65" t="str">
        <f t="shared" si="230"/>
        <v/>
      </c>
      <c r="B1520" s="66" t="str">
        <f t="shared" si="231"/>
        <v/>
      </c>
      <c r="C1520" s="67" t="str">
        <f t="shared" si="232"/>
        <v/>
      </c>
      <c r="D1520" s="68" t="str">
        <f t="shared" si="233"/>
        <v/>
      </c>
      <c r="E1520" s="68" t="str">
        <f t="shared" si="234"/>
        <v/>
      </c>
      <c r="F1520" s="68" t="str">
        <f t="shared" si="235"/>
        <v/>
      </c>
      <c r="G1520" s="69"/>
      <c r="H1520" s="68" t="str">
        <f t="shared" si="236"/>
        <v/>
      </c>
      <c r="I1520" s="68" t="str">
        <f t="shared" si="237"/>
        <v/>
      </c>
      <c r="J1520" s="70" t="str">
        <f t="shared" si="238"/>
        <v/>
      </c>
      <c r="K1520" s="68" t="str">
        <f t="shared" si="239"/>
        <v/>
      </c>
      <c r="L1520" s="68" t="str">
        <f>IF(A1520="","",SUM($K$31:K1520))</f>
        <v/>
      </c>
    </row>
    <row r="1521" spans="1:12">
      <c r="A1521" s="65" t="str">
        <f t="shared" si="230"/>
        <v/>
      </c>
      <c r="B1521" s="66" t="str">
        <f t="shared" si="231"/>
        <v/>
      </c>
      <c r="C1521" s="67" t="str">
        <f t="shared" si="232"/>
        <v/>
      </c>
      <c r="D1521" s="68" t="str">
        <f t="shared" si="233"/>
        <v/>
      </c>
      <c r="E1521" s="68" t="str">
        <f t="shared" si="234"/>
        <v/>
      </c>
      <c r="F1521" s="68" t="str">
        <f t="shared" si="235"/>
        <v/>
      </c>
      <c r="G1521" s="69"/>
      <c r="H1521" s="68" t="str">
        <f t="shared" si="236"/>
        <v/>
      </c>
      <c r="I1521" s="68" t="str">
        <f t="shared" si="237"/>
        <v/>
      </c>
      <c r="J1521" s="70" t="str">
        <f t="shared" si="238"/>
        <v/>
      </c>
      <c r="K1521" s="68" t="str">
        <f t="shared" si="239"/>
        <v/>
      </c>
      <c r="L1521" s="68" t="str">
        <f>IF(A1521="","",SUM($K$31:K1521))</f>
        <v/>
      </c>
    </row>
    <row r="1522" spans="1:12">
      <c r="A1522" s="65" t="str">
        <f t="shared" si="230"/>
        <v/>
      </c>
      <c r="B1522" s="66" t="str">
        <f t="shared" si="231"/>
        <v/>
      </c>
      <c r="C1522" s="67" t="str">
        <f t="shared" si="232"/>
        <v/>
      </c>
      <c r="D1522" s="68" t="str">
        <f t="shared" si="233"/>
        <v/>
      </c>
      <c r="E1522" s="68" t="str">
        <f t="shared" si="234"/>
        <v/>
      </c>
      <c r="F1522" s="68" t="str">
        <f t="shared" si="235"/>
        <v/>
      </c>
      <c r="G1522" s="69"/>
      <c r="H1522" s="68" t="str">
        <f t="shared" si="236"/>
        <v/>
      </c>
      <c r="I1522" s="68" t="str">
        <f t="shared" si="237"/>
        <v/>
      </c>
      <c r="J1522" s="70" t="str">
        <f t="shared" si="238"/>
        <v/>
      </c>
      <c r="K1522" s="68" t="str">
        <f t="shared" si="239"/>
        <v/>
      </c>
      <c r="L1522" s="68" t="str">
        <f>IF(A1522="","",SUM($K$31:K1522))</f>
        <v/>
      </c>
    </row>
    <row r="1523" spans="1:12">
      <c r="A1523" s="65" t="str">
        <f t="shared" si="230"/>
        <v/>
      </c>
      <c r="B1523" s="66" t="str">
        <f t="shared" si="231"/>
        <v/>
      </c>
      <c r="C1523" s="67" t="str">
        <f t="shared" si="232"/>
        <v/>
      </c>
      <c r="D1523" s="68" t="str">
        <f t="shared" si="233"/>
        <v/>
      </c>
      <c r="E1523" s="68" t="str">
        <f t="shared" si="234"/>
        <v/>
      </c>
      <c r="F1523" s="68" t="str">
        <f t="shared" si="235"/>
        <v/>
      </c>
      <c r="G1523" s="69"/>
      <c r="H1523" s="68" t="str">
        <f t="shared" si="236"/>
        <v/>
      </c>
      <c r="I1523" s="68" t="str">
        <f t="shared" si="237"/>
        <v/>
      </c>
      <c r="J1523" s="70" t="str">
        <f t="shared" si="238"/>
        <v/>
      </c>
      <c r="K1523" s="68" t="str">
        <f t="shared" si="239"/>
        <v/>
      </c>
      <c r="L1523" s="68" t="str">
        <f>IF(A1523="","",SUM($K$31:K1523))</f>
        <v/>
      </c>
    </row>
    <row r="1524" spans="1:12">
      <c r="A1524" s="65" t="str">
        <f t="shared" si="230"/>
        <v/>
      </c>
      <c r="B1524" s="66" t="str">
        <f t="shared" si="231"/>
        <v/>
      </c>
      <c r="C1524" s="67" t="str">
        <f t="shared" si="232"/>
        <v/>
      </c>
      <c r="D1524" s="68" t="str">
        <f t="shared" si="233"/>
        <v/>
      </c>
      <c r="E1524" s="68" t="str">
        <f t="shared" si="234"/>
        <v/>
      </c>
      <c r="F1524" s="68" t="str">
        <f t="shared" si="235"/>
        <v/>
      </c>
      <c r="G1524" s="69"/>
      <c r="H1524" s="68" t="str">
        <f t="shared" si="236"/>
        <v/>
      </c>
      <c r="I1524" s="68" t="str">
        <f t="shared" si="237"/>
        <v/>
      </c>
      <c r="J1524" s="70" t="str">
        <f t="shared" si="238"/>
        <v/>
      </c>
      <c r="K1524" s="68" t="str">
        <f t="shared" si="239"/>
        <v/>
      </c>
      <c r="L1524" s="68" t="str">
        <f>IF(A1524="","",SUM($K$31:K1524))</f>
        <v/>
      </c>
    </row>
    <row r="1525" spans="1:12">
      <c r="A1525" s="65" t="str">
        <f t="shared" si="230"/>
        <v/>
      </c>
      <c r="B1525" s="66" t="str">
        <f t="shared" si="231"/>
        <v/>
      </c>
      <c r="C1525" s="67" t="str">
        <f t="shared" si="232"/>
        <v/>
      </c>
      <c r="D1525" s="68" t="str">
        <f t="shared" si="233"/>
        <v/>
      </c>
      <c r="E1525" s="68" t="str">
        <f t="shared" si="234"/>
        <v/>
      </c>
      <c r="F1525" s="68" t="str">
        <f t="shared" si="235"/>
        <v/>
      </c>
      <c r="G1525" s="69"/>
      <c r="H1525" s="68" t="str">
        <f t="shared" si="236"/>
        <v/>
      </c>
      <c r="I1525" s="68" t="str">
        <f t="shared" si="237"/>
        <v/>
      </c>
      <c r="J1525" s="70" t="str">
        <f t="shared" si="238"/>
        <v/>
      </c>
      <c r="K1525" s="68" t="str">
        <f t="shared" si="239"/>
        <v/>
      </c>
      <c r="L1525" s="68" t="str">
        <f>IF(A1525="","",SUM($K$31:K1525))</f>
        <v/>
      </c>
    </row>
    <row r="1526" spans="1:12">
      <c r="A1526" s="65" t="str">
        <f t="shared" si="230"/>
        <v/>
      </c>
      <c r="B1526" s="66" t="str">
        <f t="shared" si="231"/>
        <v/>
      </c>
      <c r="C1526" s="67" t="str">
        <f t="shared" si="232"/>
        <v/>
      </c>
      <c r="D1526" s="68" t="str">
        <f t="shared" si="233"/>
        <v/>
      </c>
      <c r="E1526" s="68" t="str">
        <f t="shared" si="234"/>
        <v/>
      </c>
      <c r="F1526" s="68" t="str">
        <f t="shared" si="235"/>
        <v/>
      </c>
      <c r="G1526" s="69"/>
      <c r="H1526" s="68" t="str">
        <f t="shared" si="236"/>
        <v/>
      </c>
      <c r="I1526" s="68" t="str">
        <f t="shared" si="237"/>
        <v/>
      </c>
      <c r="J1526" s="70" t="str">
        <f t="shared" si="238"/>
        <v/>
      </c>
      <c r="K1526" s="68" t="str">
        <f t="shared" si="239"/>
        <v/>
      </c>
      <c r="L1526" s="68" t="str">
        <f>IF(A1526="","",SUM($K$31:K1526))</f>
        <v/>
      </c>
    </row>
    <row r="1527" spans="1:12">
      <c r="A1527" s="65" t="str">
        <f t="shared" si="230"/>
        <v/>
      </c>
      <c r="B1527" s="66" t="str">
        <f t="shared" si="231"/>
        <v/>
      </c>
      <c r="C1527" s="67" t="str">
        <f t="shared" si="232"/>
        <v/>
      </c>
      <c r="D1527" s="68" t="str">
        <f t="shared" si="233"/>
        <v/>
      </c>
      <c r="E1527" s="68" t="str">
        <f t="shared" si="234"/>
        <v/>
      </c>
      <c r="F1527" s="68" t="str">
        <f t="shared" si="235"/>
        <v/>
      </c>
      <c r="G1527" s="69"/>
      <c r="H1527" s="68" t="str">
        <f t="shared" si="236"/>
        <v/>
      </c>
      <c r="I1527" s="68" t="str">
        <f t="shared" si="237"/>
        <v/>
      </c>
      <c r="J1527" s="70" t="str">
        <f t="shared" si="238"/>
        <v/>
      </c>
      <c r="K1527" s="68" t="str">
        <f t="shared" si="239"/>
        <v/>
      </c>
      <c r="L1527" s="68" t="str">
        <f>IF(A1527="","",SUM($K$31:K1527))</f>
        <v/>
      </c>
    </row>
    <row r="1528" spans="1:12">
      <c r="A1528" s="65" t="str">
        <f t="shared" si="230"/>
        <v/>
      </c>
      <c r="B1528" s="66" t="str">
        <f t="shared" si="231"/>
        <v/>
      </c>
      <c r="C1528" s="67" t="str">
        <f t="shared" si="232"/>
        <v/>
      </c>
      <c r="D1528" s="68" t="str">
        <f t="shared" si="233"/>
        <v/>
      </c>
      <c r="E1528" s="68" t="str">
        <f t="shared" si="234"/>
        <v/>
      </c>
      <c r="F1528" s="68" t="str">
        <f t="shared" si="235"/>
        <v/>
      </c>
      <c r="G1528" s="69"/>
      <c r="H1528" s="68" t="str">
        <f t="shared" si="236"/>
        <v/>
      </c>
      <c r="I1528" s="68" t="str">
        <f t="shared" si="237"/>
        <v/>
      </c>
      <c r="J1528" s="70" t="str">
        <f t="shared" si="238"/>
        <v/>
      </c>
      <c r="K1528" s="68" t="str">
        <f t="shared" si="239"/>
        <v/>
      </c>
      <c r="L1528" s="68" t="str">
        <f>IF(A1528="","",SUM($K$31:K1528))</f>
        <v/>
      </c>
    </row>
    <row r="1529" spans="1:12">
      <c r="A1529" s="65" t="str">
        <f t="shared" si="230"/>
        <v/>
      </c>
      <c r="B1529" s="66" t="str">
        <f t="shared" si="231"/>
        <v/>
      </c>
      <c r="C1529" s="67" t="str">
        <f t="shared" si="232"/>
        <v/>
      </c>
      <c r="D1529" s="68" t="str">
        <f t="shared" si="233"/>
        <v/>
      </c>
      <c r="E1529" s="68" t="str">
        <f t="shared" si="234"/>
        <v/>
      </c>
      <c r="F1529" s="68" t="str">
        <f t="shared" si="235"/>
        <v/>
      </c>
      <c r="G1529" s="69"/>
      <c r="H1529" s="68" t="str">
        <f t="shared" si="236"/>
        <v/>
      </c>
      <c r="I1529" s="68" t="str">
        <f t="shared" si="237"/>
        <v/>
      </c>
      <c r="J1529" s="70" t="str">
        <f t="shared" si="238"/>
        <v/>
      </c>
      <c r="K1529" s="68" t="str">
        <f t="shared" si="239"/>
        <v/>
      </c>
      <c r="L1529" s="68" t="str">
        <f>IF(A1529="","",SUM($K$31:K1529))</f>
        <v/>
      </c>
    </row>
    <row r="1530" spans="1:12">
      <c r="A1530" s="65" t="str">
        <f t="shared" si="230"/>
        <v/>
      </c>
      <c r="B1530" s="66" t="str">
        <f t="shared" si="231"/>
        <v/>
      </c>
      <c r="C1530" s="67" t="str">
        <f t="shared" si="232"/>
        <v/>
      </c>
      <c r="D1530" s="68" t="str">
        <f t="shared" si="233"/>
        <v/>
      </c>
      <c r="E1530" s="68" t="str">
        <f t="shared" si="234"/>
        <v/>
      </c>
      <c r="F1530" s="68" t="str">
        <f t="shared" si="235"/>
        <v/>
      </c>
      <c r="G1530" s="69"/>
      <c r="H1530" s="68" t="str">
        <f t="shared" si="236"/>
        <v/>
      </c>
      <c r="I1530" s="68" t="str">
        <f t="shared" si="237"/>
        <v/>
      </c>
      <c r="J1530" s="70" t="str">
        <f t="shared" si="238"/>
        <v/>
      </c>
      <c r="K1530" s="68" t="str">
        <f t="shared" si="239"/>
        <v/>
      </c>
      <c r="L1530" s="68" t="str">
        <f>IF(A1530="","",SUM($K$31:K1530))</f>
        <v/>
      </c>
    </row>
    <row r="1531" spans="1:12">
      <c r="A1531" s="65" t="str">
        <f t="shared" si="230"/>
        <v/>
      </c>
      <c r="B1531" s="66" t="str">
        <f t="shared" si="231"/>
        <v/>
      </c>
      <c r="C1531" s="67" t="str">
        <f t="shared" si="232"/>
        <v/>
      </c>
      <c r="D1531" s="68" t="str">
        <f t="shared" si="233"/>
        <v/>
      </c>
      <c r="E1531" s="68" t="str">
        <f t="shared" si="234"/>
        <v/>
      </c>
      <c r="F1531" s="68" t="str">
        <f t="shared" si="235"/>
        <v/>
      </c>
      <c r="G1531" s="69"/>
      <c r="H1531" s="68" t="str">
        <f t="shared" si="236"/>
        <v/>
      </c>
      <c r="I1531" s="68" t="str">
        <f t="shared" si="237"/>
        <v/>
      </c>
      <c r="J1531" s="70" t="str">
        <f t="shared" si="238"/>
        <v/>
      </c>
      <c r="K1531" s="68" t="str">
        <f t="shared" si="239"/>
        <v/>
      </c>
      <c r="L1531" s="68" t="str">
        <f>IF(A1531="","",SUM($K$31:K1531))</f>
        <v/>
      </c>
    </row>
    <row r="1532" spans="1:12">
      <c r="A1532" s="65" t="str">
        <f t="shared" si="230"/>
        <v/>
      </c>
      <c r="B1532" s="66" t="str">
        <f t="shared" si="231"/>
        <v/>
      </c>
      <c r="C1532" s="67" t="str">
        <f t="shared" si="232"/>
        <v/>
      </c>
      <c r="D1532" s="68" t="str">
        <f t="shared" si="233"/>
        <v/>
      </c>
      <c r="E1532" s="68" t="str">
        <f t="shared" si="234"/>
        <v/>
      </c>
      <c r="F1532" s="68" t="str">
        <f t="shared" si="235"/>
        <v/>
      </c>
      <c r="G1532" s="69"/>
      <c r="H1532" s="68" t="str">
        <f t="shared" si="236"/>
        <v/>
      </c>
      <c r="I1532" s="68" t="str">
        <f t="shared" si="237"/>
        <v/>
      </c>
      <c r="J1532" s="70" t="str">
        <f t="shared" si="238"/>
        <v/>
      </c>
      <c r="K1532" s="68" t="str">
        <f t="shared" si="239"/>
        <v/>
      </c>
      <c r="L1532" s="68" t="str">
        <f>IF(A1532="","",SUM($K$31:K1532))</f>
        <v/>
      </c>
    </row>
    <row r="1533" spans="1:12">
      <c r="A1533" s="65" t="str">
        <f t="shared" si="230"/>
        <v/>
      </c>
      <c r="B1533" s="66" t="str">
        <f t="shared" si="231"/>
        <v/>
      </c>
      <c r="C1533" s="67" t="str">
        <f t="shared" si="232"/>
        <v/>
      </c>
      <c r="D1533" s="68" t="str">
        <f t="shared" si="233"/>
        <v/>
      </c>
      <c r="E1533" s="68" t="str">
        <f t="shared" si="234"/>
        <v/>
      </c>
      <c r="F1533" s="68" t="str">
        <f t="shared" si="235"/>
        <v/>
      </c>
      <c r="G1533" s="69"/>
      <c r="H1533" s="68" t="str">
        <f t="shared" si="236"/>
        <v/>
      </c>
      <c r="I1533" s="68" t="str">
        <f t="shared" si="237"/>
        <v/>
      </c>
      <c r="J1533" s="70" t="str">
        <f t="shared" si="238"/>
        <v/>
      </c>
      <c r="K1533" s="68" t="str">
        <f t="shared" si="239"/>
        <v/>
      </c>
      <c r="L1533" s="68" t="str">
        <f>IF(A1533="","",SUM($K$31:K1533))</f>
        <v/>
      </c>
    </row>
    <row r="1534" spans="1:12">
      <c r="A1534" s="65" t="str">
        <f t="shared" si="230"/>
        <v/>
      </c>
      <c r="B1534" s="66" t="str">
        <f t="shared" si="231"/>
        <v/>
      </c>
      <c r="C1534" s="67" t="str">
        <f t="shared" si="232"/>
        <v/>
      </c>
      <c r="D1534" s="68" t="str">
        <f t="shared" si="233"/>
        <v/>
      </c>
      <c r="E1534" s="68" t="str">
        <f t="shared" si="234"/>
        <v/>
      </c>
      <c r="F1534" s="68" t="str">
        <f t="shared" si="235"/>
        <v/>
      </c>
      <c r="G1534" s="69"/>
      <c r="H1534" s="68" t="str">
        <f t="shared" si="236"/>
        <v/>
      </c>
      <c r="I1534" s="68" t="str">
        <f t="shared" si="237"/>
        <v/>
      </c>
      <c r="J1534" s="70" t="str">
        <f t="shared" si="238"/>
        <v/>
      </c>
      <c r="K1534" s="68" t="str">
        <f t="shared" si="239"/>
        <v/>
      </c>
      <c r="L1534" s="68" t="str">
        <f>IF(A1534="","",SUM($K$31:K1534))</f>
        <v/>
      </c>
    </row>
    <row r="1535" spans="1:12">
      <c r="A1535" s="65" t="str">
        <f t="shared" si="230"/>
        <v/>
      </c>
      <c r="B1535" s="66" t="str">
        <f t="shared" si="231"/>
        <v/>
      </c>
      <c r="C1535" s="67" t="str">
        <f t="shared" si="232"/>
        <v/>
      </c>
      <c r="D1535" s="68" t="str">
        <f t="shared" si="233"/>
        <v/>
      </c>
      <c r="E1535" s="68" t="str">
        <f t="shared" si="234"/>
        <v/>
      </c>
      <c r="F1535" s="68" t="str">
        <f t="shared" si="235"/>
        <v/>
      </c>
      <c r="G1535" s="69"/>
      <c r="H1535" s="68" t="str">
        <f t="shared" si="236"/>
        <v/>
      </c>
      <c r="I1535" s="68" t="str">
        <f t="shared" si="237"/>
        <v/>
      </c>
      <c r="J1535" s="70" t="str">
        <f t="shared" si="238"/>
        <v/>
      </c>
      <c r="K1535" s="68" t="str">
        <f t="shared" si="239"/>
        <v/>
      </c>
      <c r="L1535" s="68" t="str">
        <f>IF(A1535="","",SUM($K$31:K1535))</f>
        <v/>
      </c>
    </row>
    <row r="1536" spans="1:12">
      <c r="A1536" s="65" t="str">
        <f t="shared" si="230"/>
        <v/>
      </c>
      <c r="B1536" s="66" t="str">
        <f t="shared" si="231"/>
        <v/>
      </c>
      <c r="C1536" s="67" t="str">
        <f t="shared" si="232"/>
        <v/>
      </c>
      <c r="D1536" s="68" t="str">
        <f t="shared" si="233"/>
        <v/>
      </c>
      <c r="E1536" s="68" t="str">
        <f t="shared" si="234"/>
        <v/>
      </c>
      <c r="F1536" s="68" t="str">
        <f t="shared" si="235"/>
        <v/>
      </c>
      <c r="G1536" s="69"/>
      <c r="H1536" s="68" t="str">
        <f t="shared" si="236"/>
        <v/>
      </c>
      <c r="I1536" s="68" t="str">
        <f t="shared" si="237"/>
        <v/>
      </c>
      <c r="J1536" s="70" t="str">
        <f t="shared" si="238"/>
        <v/>
      </c>
      <c r="K1536" s="68" t="str">
        <f t="shared" si="239"/>
        <v/>
      </c>
      <c r="L1536" s="68" t="str">
        <f>IF(A1536="","",SUM($K$31:K1536))</f>
        <v/>
      </c>
    </row>
    <row r="1537" spans="1:12">
      <c r="A1537" s="65" t="str">
        <f t="shared" si="230"/>
        <v/>
      </c>
      <c r="B1537" s="66" t="str">
        <f t="shared" si="231"/>
        <v/>
      </c>
      <c r="C1537" s="67" t="str">
        <f t="shared" si="232"/>
        <v/>
      </c>
      <c r="D1537" s="68" t="str">
        <f t="shared" si="233"/>
        <v/>
      </c>
      <c r="E1537" s="68" t="str">
        <f t="shared" si="234"/>
        <v/>
      </c>
      <c r="F1537" s="68" t="str">
        <f t="shared" si="235"/>
        <v/>
      </c>
      <c r="G1537" s="69"/>
      <c r="H1537" s="68" t="str">
        <f t="shared" si="236"/>
        <v/>
      </c>
      <c r="I1537" s="68" t="str">
        <f t="shared" si="237"/>
        <v/>
      </c>
      <c r="J1537" s="70" t="str">
        <f t="shared" si="238"/>
        <v/>
      </c>
      <c r="K1537" s="68" t="str">
        <f t="shared" si="239"/>
        <v/>
      </c>
      <c r="L1537" s="68" t="str">
        <f>IF(A1537="","",SUM($K$31:K1537))</f>
        <v/>
      </c>
    </row>
    <row r="1538" spans="1:12">
      <c r="A1538" s="65" t="str">
        <f t="shared" si="230"/>
        <v/>
      </c>
      <c r="B1538" s="66" t="str">
        <f t="shared" si="231"/>
        <v/>
      </c>
      <c r="C1538" s="67" t="str">
        <f t="shared" si="232"/>
        <v/>
      </c>
      <c r="D1538" s="68" t="str">
        <f t="shared" si="233"/>
        <v/>
      </c>
      <c r="E1538" s="68" t="str">
        <f t="shared" si="234"/>
        <v/>
      </c>
      <c r="F1538" s="68" t="str">
        <f t="shared" si="235"/>
        <v/>
      </c>
      <c r="G1538" s="69"/>
      <c r="H1538" s="68" t="str">
        <f t="shared" si="236"/>
        <v/>
      </c>
      <c r="I1538" s="68" t="str">
        <f t="shared" si="237"/>
        <v/>
      </c>
      <c r="J1538" s="70" t="str">
        <f t="shared" si="238"/>
        <v/>
      </c>
      <c r="K1538" s="68" t="str">
        <f t="shared" si="239"/>
        <v/>
      </c>
      <c r="L1538" s="68" t="str">
        <f>IF(A1538="","",SUM($K$31:K1538))</f>
        <v/>
      </c>
    </row>
    <row r="1539" spans="1:12">
      <c r="A1539" s="65" t="str">
        <f t="shared" si="230"/>
        <v/>
      </c>
      <c r="B1539" s="66" t="str">
        <f t="shared" si="231"/>
        <v/>
      </c>
      <c r="C1539" s="67" t="str">
        <f t="shared" si="232"/>
        <v/>
      </c>
      <c r="D1539" s="68" t="str">
        <f t="shared" si="233"/>
        <v/>
      </c>
      <c r="E1539" s="68" t="str">
        <f t="shared" si="234"/>
        <v/>
      </c>
      <c r="F1539" s="68" t="str">
        <f t="shared" si="235"/>
        <v/>
      </c>
      <c r="G1539" s="69"/>
      <c r="H1539" s="68" t="str">
        <f t="shared" si="236"/>
        <v/>
      </c>
      <c r="I1539" s="68" t="str">
        <f t="shared" si="237"/>
        <v/>
      </c>
      <c r="J1539" s="70" t="str">
        <f t="shared" si="238"/>
        <v/>
      </c>
      <c r="K1539" s="68" t="str">
        <f t="shared" si="239"/>
        <v/>
      </c>
      <c r="L1539" s="68" t="str">
        <f>IF(A1539="","",SUM($K$31:K1539))</f>
        <v/>
      </c>
    </row>
    <row r="1540" spans="1:12">
      <c r="A1540" s="65" t="str">
        <f t="shared" si="230"/>
        <v/>
      </c>
      <c r="B1540" s="66" t="str">
        <f t="shared" si="231"/>
        <v/>
      </c>
      <c r="C1540" s="67" t="str">
        <f t="shared" si="232"/>
        <v/>
      </c>
      <c r="D1540" s="68" t="str">
        <f t="shared" si="233"/>
        <v/>
      </c>
      <c r="E1540" s="68" t="str">
        <f t="shared" si="234"/>
        <v/>
      </c>
      <c r="F1540" s="68" t="str">
        <f t="shared" si="235"/>
        <v/>
      </c>
      <c r="G1540" s="69"/>
      <c r="H1540" s="68" t="str">
        <f t="shared" si="236"/>
        <v/>
      </c>
      <c r="I1540" s="68" t="str">
        <f t="shared" si="237"/>
        <v/>
      </c>
      <c r="J1540" s="70" t="str">
        <f t="shared" si="238"/>
        <v/>
      </c>
      <c r="K1540" s="68" t="str">
        <f t="shared" si="239"/>
        <v/>
      </c>
      <c r="L1540" s="68" t="str">
        <f>IF(A1540="","",SUM($K$31:K1540))</f>
        <v/>
      </c>
    </row>
    <row r="1541" spans="1:12">
      <c r="A1541" s="65" t="str">
        <f t="shared" si="230"/>
        <v/>
      </c>
      <c r="B1541" s="66" t="str">
        <f t="shared" si="231"/>
        <v/>
      </c>
      <c r="C1541" s="67" t="str">
        <f t="shared" si="232"/>
        <v/>
      </c>
      <c r="D1541" s="68" t="str">
        <f t="shared" si="233"/>
        <v/>
      </c>
      <c r="E1541" s="68" t="str">
        <f t="shared" si="234"/>
        <v/>
      </c>
      <c r="F1541" s="68" t="str">
        <f t="shared" si="235"/>
        <v/>
      </c>
      <c r="G1541" s="69"/>
      <c r="H1541" s="68" t="str">
        <f t="shared" si="236"/>
        <v/>
      </c>
      <c r="I1541" s="68" t="str">
        <f t="shared" si="237"/>
        <v/>
      </c>
      <c r="J1541" s="70" t="str">
        <f t="shared" si="238"/>
        <v/>
      </c>
      <c r="K1541" s="68" t="str">
        <f t="shared" si="239"/>
        <v/>
      </c>
      <c r="L1541" s="68" t="str">
        <f>IF(A1541="","",SUM($K$31:K1541))</f>
        <v/>
      </c>
    </row>
    <row r="1542" spans="1:12">
      <c r="A1542" s="65" t="str">
        <f t="shared" si="230"/>
        <v/>
      </c>
      <c r="B1542" s="66" t="str">
        <f t="shared" si="231"/>
        <v/>
      </c>
      <c r="C1542" s="67" t="str">
        <f t="shared" si="232"/>
        <v/>
      </c>
      <c r="D1542" s="68" t="str">
        <f t="shared" si="233"/>
        <v/>
      </c>
      <c r="E1542" s="68" t="str">
        <f t="shared" si="234"/>
        <v/>
      </c>
      <c r="F1542" s="68" t="str">
        <f t="shared" si="235"/>
        <v/>
      </c>
      <c r="G1542" s="69"/>
      <c r="H1542" s="68" t="str">
        <f t="shared" si="236"/>
        <v/>
      </c>
      <c r="I1542" s="68" t="str">
        <f t="shared" si="237"/>
        <v/>
      </c>
      <c r="J1542" s="70" t="str">
        <f t="shared" si="238"/>
        <v/>
      </c>
      <c r="K1542" s="68" t="str">
        <f t="shared" si="239"/>
        <v/>
      </c>
      <c r="L1542" s="68" t="str">
        <f>IF(A1542="","",SUM($K$31:K1542))</f>
        <v/>
      </c>
    </row>
    <row r="1543" spans="1:12">
      <c r="A1543" s="65" t="str">
        <f t="shared" si="230"/>
        <v/>
      </c>
      <c r="B1543" s="66" t="str">
        <f t="shared" si="231"/>
        <v/>
      </c>
      <c r="C1543" s="67" t="str">
        <f t="shared" si="232"/>
        <v/>
      </c>
      <c r="D1543" s="68" t="str">
        <f t="shared" si="233"/>
        <v/>
      </c>
      <c r="E1543" s="68" t="str">
        <f t="shared" si="234"/>
        <v/>
      </c>
      <c r="F1543" s="68" t="str">
        <f t="shared" si="235"/>
        <v/>
      </c>
      <c r="G1543" s="69"/>
      <c r="H1543" s="68" t="str">
        <f t="shared" si="236"/>
        <v/>
      </c>
      <c r="I1543" s="68" t="str">
        <f t="shared" si="237"/>
        <v/>
      </c>
      <c r="J1543" s="70" t="str">
        <f t="shared" si="238"/>
        <v/>
      </c>
      <c r="K1543" s="68" t="str">
        <f t="shared" si="239"/>
        <v/>
      </c>
      <c r="L1543" s="68" t="str">
        <f>IF(A1543="","",SUM($K$31:K1543))</f>
        <v/>
      </c>
    </row>
    <row r="1544" spans="1:12">
      <c r="A1544" s="65" t="str">
        <f t="shared" si="230"/>
        <v/>
      </c>
      <c r="B1544" s="66" t="str">
        <f t="shared" si="231"/>
        <v/>
      </c>
      <c r="C1544" s="67" t="str">
        <f t="shared" si="232"/>
        <v/>
      </c>
      <c r="D1544" s="68" t="str">
        <f t="shared" si="233"/>
        <v/>
      </c>
      <c r="E1544" s="68" t="str">
        <f t="shared" si="234"/>
        <v/>
      </c>
      <c r="F1544" s="68" t="str">
        <f t="shared" si="235"/>
        <v/>
      </c>
      <c r="G1544" s="69"/>
      <c r="H1544" s="68" t="str">
        <f t="shared" si="236"/>
        <v/>
      </c>
      <c r="I1544" s="68" t="str">
        <f t="shared" si="237"/>
        <v/>
      </c>
      <c r="J1544" s="70" t="str">
        <f t="shared" si="238"/>
        <v/>
      </c>
      <c r="K1544" s="68" t="str">
        <f t="shared" si="239"/>
        <v/>
      </c>
      <c r="L1544" s="68" t="str">
        <f>IF(A1544="","",SUM($K$31:K1544))</f>
        <v/>
      </c>
    </row>
    <row r="1545" spans="1:12">
      <c r="A1545" s="65" t="str">
        <f t="shared" si="230"/>
        <v/>
      </c>
      <c r="B1545" s="66" t="str">
        <f t="shared" si="231"/>
        <v/>
      </c>
      <c r="C1545" s="67" t="str">
        <f t="shared" si="232"/>
        <v/>
      </c>
      <c r="D1545" s="68" t="str">
        <f t="shared" si="233"/>
        <v/>
      </c>
      <c r="E1545" s="68" t="str">
        <f t="shared" si="234"/>
        <v/>
      </c>
      <c r="F1545" s="68" t="str">
        <f t="shared" si="235"/>
        <v/>
      </c>
      <c r="G1545" s="69"/>
      <c r="H1545" s="68" t="str">
        <f t="shared" si="236"/>
        <v/>
      </c>
      <c r="I1545" s="68" t="str">
        <f t="shared" si="237"/>
        <v/>
      </c>
      <c r="J1545" s="70" t="str">
        <f t="shared" si="238"/>
        <v/>
      </c>
      <c r="K1545" s="68" t="str">
        <f t="shared" si="239"/>
        <v/>
      </c>
      <c r="L1545" s="68" t="str">
        <f>IF(A1545="","",SUM($K$31:K1545))</f>
        <v/>
      </c>
    </row>
    <row r="1546" spans="1:12">
      <c r="A1546" s="65" t="str">
        <f t="shared" si="230"/>
        <v/>
      </c>
      <c r="B1546" s="66" t="str">
        <f t="shared" si="231"/>
        <v/>
      </c>
      <c r="C1546" s="67" t="str">
        <f t="shared" si="232"/>
        <v/>
      </c>
      <c r="D1546" s="68" t="str">
        <f t="shared" si="233"/>
        <v/>
      </c>
      <c r="E1546" s="68" t="str">
        <f t="shared" si="234"/>
        <v/>
      </c>
      <c r="F1546" s="68" t="str">
        <f t="shared" si="235"/>
        <v/>
      </c>
      <c r="G1546" s="69"/>
      <c r="H1546" s="68" t="str">
        <f t="shared" si="236"/>
        <v/>
      </c>
      <c r="I1546" s="68" t="str">
        <f t="shared" si="237"/>
        <v/>
      </c>
      <c r="J1546" s="70" t="str">
        <f t="shared" si="238"/>
        <v/>
      </c>
      <c r="K1546" s="68" t="str">
        <f t="shared" si="239"/>
        <v/>
      </c>
      <c r="L1546" s="68" t="str">
        <f>IF(A1546="","",SUM($K$31:K1546))</f>
        <v/>
      </c>
    </row>
    <row r="1547" spans="1:12">
      <c r="A1547" s="65" t="str">
        <f t="shared" si="230"/>
        <v/>
      </c>
      <c r="B1547" s="66" t="str">
        <f t="shared" si="231"/>
        <v/>
      </c>
      <c r="C1547" s="67" t="str">
        <f t="shared" si="232"/>
        <v/>
      </c>
      <c r="D1547" s="68" t="str">
        <f t="shared" si="233"/>
        <v/>
      </c>
      <c r="E1547" s="68" t="str">
        <f t="shared" si="234"/>
        <v/>
      </c>
      <c r="F1547" s="68" t="str">
        <f t="shared" si="235"/>
        <v/>
      </c>
      <c r="G1547" s="69"/>
      <c r="H1547" s="68" t="str">
        <f t="shared" si="236"/>
        <v/>
      </c>
      <c r="I1547" s="68" t="str">
        <f t="shared" si="237"/>
        <v/>
      </c>
      <c r="J1547" s="70" t="str">
        <f t="shared" si="238"/>
        <v/>
      </c>
      <c r="K1547" s="68" t="str">
        <f t="shared" si="239"/>
        <v/>
      </c>
      <c r="L1547" s="68" t="str">
        <f>IF(A1547="","",SUM($K$31:K1547))</f>
        <v/>
      </c>
    </row>
    <row r="1548" spans="1:12">
      <c r="A1548" s="65" t="str">
        <f t="shared" si="230"/>
        <v/>
      </c>
      <c r="B1548" s="66" t="str">
        <f t="shared" si="231"/>
        <v/>
      </c>
      <c r="C1548" s="67" t="str">
        <f t="shared" si="232"/>
        <v/>
      </c>
      <c r="D1548" s="68" t="str">
        <f t="shared" si="233"/>
        <v/>
      </c>
      <c r="E1548" s="68" t="str">
        <f t="shared" si="234"/>
        <v/>
      </c>
      <c r="F1548" s="68" t="str">
        <f t="shared" si="235"/>
        <v/>
      </c>
      <c r="G1548" s="69"/>
      <c r="H1548" s="68" t="str">
        <f t="shared" si="236"/>
        <v/>
      </c>
      <c r="I1548" s="68" t="str">
        <f t="shared" si="237"/>
        <v/>
      </c>
      <c r="J1548" s="70" t="str">
        <f t="shared" si="238"/>
        <v/>
      </c>
      <c r="K1548" s="68" t="str">
        <f t="shared" si="239"/>
        <v/>
      </c>
      <c r="L1548" s="68" t="str">
        <f>IF(A1548="","",SUM($K$31:K1548))</f>
        <v/>
      </c>
    </row>
    <row r="1549" spans="1:12">
      <c r="A1549" s="65" t="str">
        <f t="shared" si="230"/>
        <v/>
      </c>
      <c r="B1549" s="66" t="str">
        <f t="shared" si="231"/>
        <v/>
      </c>
      <c r="C1549" s="67" t="str">
        <f t="shared" si="232"/>
        <v/>
      </c>
      <c r="D1549" s="68" t="str">
        <f t="shared" si="233"/>
        <v/>
      </c>
      <c r="E1549" s="68" t="str">
        <f t="shared" si="234"/>
        <v/>
      </c>
      <c r="F1549" s="68" t="str">
        <f t="shared" si="235"/>
        <v/>
      </c>
      <c r="G1549" s="69"/>
      <c r="H1549" s="68" t="str">
        <f t="shared" si="236"/>
        <v/>
      </c>
      <c r="I1549" s="68" t="str">
        <f t="shared" si="237"/>
        <v/>
      </c>
      <c r="J1549" s="70" t="str">
        <f t="shared" si="238"/>
        <v/>
      </c>
      <c r="K1549" s="68" t="str">
        <f t="shared" si="239"/>
        <v/>
      </c>
      <c r="L1549" s="68" t="str">
        <f>IF(A1549="","",SUM($K$31:K1549))</f>
        <v/>
      </c>
    </row>
    <row r="1550" spans="1:12">
      <c r="A1550" s="65" t="str">
        <f t="shared" si="230"/>
        <v/>
      </c>
      <c r="B1550" s="66" t="str">
        <f t="shared" si="231"/>
        <v/>
      </c>
      <c r="C1550" s="67" t="str">
        <f t="shared" si="232"/>
        <v/>
      </c>
      <c r="D1550" s="68" t="str">
        <f t="shared" si="233"/>
        <v/>
      </c>
      <c r="E1550" s="68" t="str">
        <f t="shared" si="234"/>
        <v/>
      </c>
      <c r="F1550" s="68" t="str">
        <f t="shared" si="235"/>
        <v/>
      </c>
      <c r="G1550" s="69"/>
      <c r="H1550" s="68" t="str">
        <f t="shared" si="236"/>
        <v/>
      </c>
      <c r="I1550" s="68" t="str">
        <f t="shared" si="237"/>
        <v/>
      </c>
      <c r="J1550" s="70" t="str">
        <f t="shared" si="238"/>
        <v/>
      </c>
      <c r="K1550" s="68" t="str">
        <f t="shared" si="239"/>
        <v/>
      </c>
      <c r="L1550" s="68" t="str">
        <f>IF(A1550="","",SUM($K$31:K1550))</f>
        <v/>
      </c>
    </row>
    <row r="1551" spans="1:12">
      <c r="A1551" s="65" t="str">
        <f t="shared" si="230"/>
        <v/>
      </c>
      <c r="B1551" s="66" t="str">
        <f t="shared" si="231"/>
        <v/>
      </c>
      <c r="C1551" s="67" t="str">
        <f t="shared" si="232"/>
        <v/>
      </c>
      <c r="D1551" s="68" t="str">
        <f t="shared" si="233"/>
        <v/>
      </c>
      <c r="E1551" s="68" t="str">
        <f t="shared" si="234"/>
        <v/>
      </c>
      <c r="F1551" s="68" t="str">
        <f t="shared" si="235"/>
        <v/>
      </c>
      <c r="G1551" s="69"/>
      <c r="H1551" s="68" t="str">
        <f t="shared" si="236"/>
        <v/>
      </c>
      <c r="I1551" s="68" t="str">
        <f t="shared" si="237"/>
        <v/>
      </c>
      <c r="J1551" s="70" t="str">
        <f t="shared" si="238"/>
        <v/>
      </c>
      <c r="K1551" s="68" t="str">
        <f t="shared" si="239"/>
        <v/>
      </c>
      <c r="L1551" s="68" t="str">
        <f>IF(A1551="","",SUM($K$31:K1551))</f>
        <v/>
      </c>
    </row>
    <row r="1552" spans="1:12">
      <c r="A1552" s="65" t="str">
        <f t="shared" si="230"/>
        <v/>
      </c>
      <c r="B1552" s="66" t="str">
        <f t="shared" si="231"/>
        <v/>
      </c>
      <c r="C1552" s="67" t="str">
        <f t="shared" si="232"/>
        <v/>
      </c>
      <c r="D1552" s="68" t="str">
        <f t="shared" si="233"/>
        <v/>
      </c>
      <c r="E1552" s="68" t="str">
        <f t="shared" si="234"/>
        <v/>
      </c>
      <c r="F1552" s="68" t="str">
        <f t="shared" si="235"/>
        <v/>
      </c>
      <c r="G1552" s="69"/>
      <c r="H1552" s="68" t="str">
        <f t="shared" si="236"/>
        <v/>
      </c>
      <c r="I1552" s="68" t="str">
        <f t="shared" si="237"/>
        <v/>
      </c>
      <c r="J1552" s="70" t="str">
        <f t="shared" si="238"/>
        <v/>
      </c>
      <c r="K1552" s="68" t="str">
        <f t="shared" si="239"/>
        <v/>
      </c>
      <c r="L1552" s="68" t="str">
        <f>IF(A1552="","",SUM($K$31:K1552))</f>
        <v/>
      </c>
    </row>
    <row r="1553" spans="1:12">
      <c r="A1553" s="65" t="str">
        <f t="shared" si="230"/>
        <v/>
      </c>
      <c r="B1553" s="66" t="str">
        <f t="shared" si="231"/>
        <v/>
      </c>
      <c r="C1553" s="67" t="str">
        <f t="shared" si="232"/>
        <v/>
      </c>
      <c r="D1553" s="68" t="str">
        <f t="shared" si="233"/>
        <v/>
      </c>
      <c r="E1553" s="68" t="str">
        <f t="shared" si="234"/>
        <v/>
      </c>
      <c r="F1553" s="68" t="str">
        <f t="shared" si="235"/>
        <v/>
      </c>
      <c r="G1553" s="69"/>
      <c r="H1553" s="68" t="str">
        <f t="shared" si="236"/>
        <v/>
      </c>
      <c r="I1553" s="68" t="str">
        <f t="shared" si="237"/>
        <v/>
      </c>
      <c r="J1553" s="70" t="str">
        <f t="shared" si="238"/>
        <v/>
      </c>
      <c r="K1553" s="68" t="str">
        <f t="shared" si="239"/>
        <v/>
      </c>
      <c r="L1553" s="68" t="str">
        <f>IF(A1553="","",SUM($K$31:K1553))</f>
        <v/>
      </c>
    </row>
    <row r="1554" spans="1:12">
      <c r="A1554" s="65" t="str">
        <f t="shared" si="230"/>
        <v/>
      </c>
      <c r="B1554" s="66" t="str">
        <f t="shared" si="231"/>
        <v/>
      </c>
      <c r="C1554" s="67" t="str">
        <f t="shared" si="232"/>
        <v/>
      </c>
      <c r="D1554" s="68" t="str">
        <f t="shared" si="233"/>
        <v/>
      </c>
      <c r="E1554" s="68" t="str">
        <f t="shared" si="234"/>
        <v/>
      </c>
      <c r="F1554" s="68" t="str">
        <f t="shared" si="235"/>
        <v/>
      </c>
      <c r="G1554" s="69"/>
      <c r="H1554" s="68" t="str">
        <f t="shared" si="236"/>
        <v/>
      </c>
      <c r="I1554" s="68" t="str">
        <f t="shared" si="237"/>
        <v/>
      </c>
      <c r="J1554" s="70" t="str">
        <f t="shared" si="238"/>
        <v/>
      </c>
      <c r="K1554" s="68" t="str">
        <f t="shared" si="239"/>
        <v/>
      </c>
      <c r="L1554" s="68" t="str">
        <f>IF(A1554="","",SUM($K$31:K1554))</f>
        <v/>
      </c>
    </row>
    <row r="1555" spans="1:12">
      <c r="A1555" s="65" t="str">
        <f t="shared" si="230"/>
        <v/>
      </c>
      <c r="B1555" s="66" t="str">
        <f t="shared" si="231"/>
        <v/>
      </c>
      <c r="C1555" s="67" t="str">
        <f t="shared" si="232"/>
        <v/>
      </c>
      <c r="D1555" s="68" t="str">
        <f t="shared" si="233"/>
        <v/>
      </c>
      <c r="E1555" s="68" t="str">
        <f t="shared" si="234"/>
        <v/>
      </c>
      <c r="F1555" s="68" t="str">
        <f t="shared" si="235"/>
        <v/>
      </c>
      <c r="G1555" s="69"/>
      <c r="H1555" s="68" t="str">
        <f t="shared" si="236"/>
        <v/>
      </c>
      <c r="I1555" s="68" t="str">
        <f t="shared" si="237"/>
        <v/>
      </c>
      <c r="J1555" s="70" t="str">
        <f t="shared" si="238"/>
        <v/>
      </c>
      <c r="K1555" s="68" t="str">
        <f t="shared" si="239"/>
        <v/>
      </c>
      <c r="L1555" s="68" t="str">
        <f>IF(A1555="","",SUM($K$31:K1555))</f>
        <v/>
      </c>
    </row>
    <row r="1556" spans="1:12">
      <c r="A1556" s="65" t="str">
        <f t="shared" si="230"/>
        <v/>
      </c>
      <c r="B1556" s="66" t="str">
        <f t="shared" si="231"/>
        <v/>
      </c>
      <c r="C1556" s="67" t="str">
        <f t="shared" si="232"/>
        <v/>
      </c>
      <c r="D1556" s="68" t="str">
        <f t="shared" si="233"/>
        <v/>
      </c>
      <c r="E1556" s="68" t="str">
        <f t="shared" si="234"/>
        <v/>
      </c>
      <c r="F1556" s="68" t="str">
        <f t="shared" si="235"/>
        <v/>
      </c>
      <c r="G1556" s="69"/>
      <c r="H1556" s="68" t="str">
        <f t="shared" si="236"/>
        <v/>
      </c>
      <c r="I1556" s="68" t="str">
        <f t="shared" si="237"/>
        <v/>
      </c>
      <c r="J1556" s="70" t="str">
        <f t="shared" si="238"/>
        <v/>
      </c>
      <c r="K1556" s="68" t="str">
        <f t="shared" si="239"/>
        <v/>
      </c>
      <c r="L1556" s="68" t="str">
        <f>IF(A1556="","",SUM($K$31:K1556))</f>
        <v/>
      </c>
    </row>
    <row r="1557" spans="1:12">
      <c r="A1557" s="65" t="str">
        <f t="shared" si="230"/>
        <v/>
      </c>
      <c r="B1557" s="66" t="str">
        <f t="shared" si="231"/>
        <v/>
      </c>
      <c r="C1557" s="67" t="str">
        <f t="shared" si="232"/>
        <v/>
      </c>
      <c r="D1557" s="68" t="str">
        <f t="shared" si="233"/>
        <v/>
      </c>
      <c r="E1557" s="68" t="str">
        <f t="shared" si="234"/>
        <v/>
      </c>
      <c r="F1557" s="68" t="str">
        <f t="shared" si="235"/>
        <v/>
      </c>
      <c r="G1557" s="69"/>
      <c r="H1557" s="68" t="str">
        <f t="shared" si="236"/>
        <v/>
      </c>
      <c r="I1557" s="68" t="str">
        <f t="shared" si="237"/>
        <v/>
      </c>
      <c r="J1557" s="70" t="str">
        <f t="shared" si="238"/>
        <v/>
      </c>
      <c r="K1557" s="68" t="str">
        <f t="shared" si="239"/>
        <v/>
      </c>
      <c r="L1557" s="68" t="str">
        <f>IF(A1557="","",SUM($K$31:K1557))</f>
        <v/>
      </c>
    </row>
    <row r="1558" spans="1:12">
      <c r="A1558" s="65" t="str">
        <f t="shared" si="230"/>
        <v/>
      </c>
      <c r="B1558" s="66" t="str">
        <f t="shared" si="231"/>
        <v/>
      </c>
      <c r="C1558" s="67" t="str">
        <f t="shared" si="232"/>
        <v/>
      </c>
      <c r="D1558" s="68" t="str">
        <f t="shared" si="233"/>
        <v/>
      </c>
      <c r="E1558" s="68" t="str">
        <f t="shared" si="234"/>
        <v/>
      </c>
      <c r="F1558" s="68" t="str">
        <f t="shared" si="235"/>
        <v/>
      </c>
      <c r="G1558" s="69"/>
      <c r="H1558" s="68" t="str">
        <f t="shared" si="236"/>
        <v/>
      </c>
      <c r="I1558" s="68" t="str">
        <f t="shared" si="237"/>
        <v/>
      </c>
      <c r="J1558" s="70" t="str">
        <f t="shared" si="238"/>
        <v/>
      </c>
      <c r="K1558" s="68" t="str">
        <f t="shared" si="239"/>
        <v/>
      </c>
      <c r="L1558" s="68" t="str">
        <f>IF(A1558="","",SUM($K$31:K1558))</f>
        <v/>
      </c>
    </row>
    <row r="1559" spans="1:12">
      <c r="A1559" s="65" t="str">
        <f t="shared" si="230"/>
        <v/>
      </c>
      <c r="B1559" s="66" t="str">
        <f t="shared" si="231"/>
        <v/>
      </c>
      <c r="C1559" s="67" t="str">
        <f t="shared" si="232"/>
        <v/>
      </c>
      <c r="D1559" s="68" t="str">
        <f t="shared" si="233"/>
        <v/>
      </c>
      <c r="E1559" s="68" t="str">
        <f t="shared" si="234"/>
        <v/>
      </c>
      <c r="F1559" s="68" t="str">
        <f t="shared" si="235"/>
        <v/>
      </c>
      <c r="G1559" s="69"/>
      <c r="H1559" s="68" t="str">
        <f t="shared" si="236"/>
        <v/>
      </c>
      <c r="I1559" s="68" t="str">
        <f t="shared" si="237"/>
        <v/>
      </c>
      <c r="J1559" s="70" t="str">
        <f t="shared" si="238"/>
        <v/>
      </c>
      <c r="K1559" s="68" t="str">
        <f t="shared" si="239"/>
        <v/>
      </c>
      <c r="L1559" s="68" t="str">
        <f>IF(A1559="","",SUM($K$31:K1559))</f>
        <v/>
      </c>
    </row>
    <row r="1560" spans="1:12">
      <c r="A1560" s="65" t="str">
        <f t="shared" si="230"/>
        <v/>
      </c>
      <c r="B1560" s="66" t="str">
        <f t="shared" si="231"/>
        <v/>
      </c>
      <c r="C1560" s="67" t="str">
        <f t="shared" si="232"/>
        <v/>
      </c>
      <c r="D1560" s="68" t="str">
        <f t="shared" si="233"/>
        <v/>
      </c>
      <c r="E1560" s="68" t="str">
        <f t="shared" si="234"/>
        <v/>
      </c>
      <c r="F1560" s="68" t="str">
        <f t="shared" si="235"/>
        <v/>
      </c>
      <c r="G1560" s="69"/>
      <c r="H1560" s="68" t="str">
        <f t="shared" si="236"/>
        <v/>
      </c>
      <c r="I1560" s="68" t="str">
        <f t="shared" si="237"/>
        <v/>
      </c>
      <c r="J1560" s="70" t="str">
        <f t="shared" si="238"/>
        <v/>
      </c>
      <c r="K1560" s="68" t="str">
        <f t="shared" si="239"/>
        <v/>
      </c>
      <c r="L1560" s="68" t="str">
        <f>IF(A1560="","",SUM($K$31:K1560))</f>
        <v/>
      </c>
    </row>
    <row r="1561" spans="1:12">
      <c r="A1561" s="65" t="str">
        <f t="shared" si="230"/>
        <v/>
      </c>
      <c r="B1561" s="66" t="str">
        <f t="shared" si="231"/>
        <v/>
      </c>
      <c r="C1561" s="67" t="str">
        <f t="shared" si="232"/>
        <v/>
      </c>
      <c r="D1561" s="68" t="str">
        <f t="shared" si="233"/>
        <v/>
      </c>
      <c r="E1561" s="68" t="str">
        <f t="shared" si="234"/>
        <v/>
      </c>
      <c r="F1561" s="68" t="str">
        <f t="shared" si="235"/>
        <v/>
      </c>
      <c r="G1561" s="69"/>
      <c r="H1561" s="68" t="str">
        <f t="shared" si="236"/>
        <v/>
      </c>
      <c r="I1561" s="68" t="str">
        <f t="shared" si="237"/>
        <v/>
      </c>
      <c r="J1561" s="70" t="str">
        <f t="shared" si="238"/>
        <v/>
      </c>
      <c r="K1561" s="68" t="str">
        <f t="shared" si="239"/>
        <v/>
      </c>
      <c r="L1561" s="68" t="str">
        <f>IF(A1561="","",SUM($K$31:K1561))</f>
        <v/>
      </c>
    </row>
    <row r="1562" spans="1:12">
      <c r="A1562" s="65" t="str">
        <f t="shared" si="230"/>
        <v/>
      </c>
      <c r="B1562" s="66" t="str">
        <f t="shared" si="231"/>
        <v/>
      </c>
      <c r="C1562" s="67" t="str">
        <f t="shared" si="232"/>
        <v/>
      </c>
      <c r="D1562" s="68" t="str">
        <f t="shared" si="233"/>
        <v/>
      </c>
      <c r="E1562" s="68" t="str">
        <f t="shared" si="234"/>
        <v/>
      </c>
      <c r="F1562" s="68" t="str">
        <f t="shared" si="235"/>
        <v/>
      </c>
      <c r="G1562" s="69"/>
      <c r="H1562" s="68" t="str">
        <f t="shared" si="236"/>
        <v/>
      </c>
      <c r="I1562" s="68" t="str">
        <f t="shared" si="237"/>
        <v/>
      </c>
      <c r="J1562" s="70" t="str">
        <f t="shared" si="238"/>
        <v/>
      </c>
      <c r="K1562" s="68" t="str">
        <f t="shared" si="239"/>
        <v/>
      </c>
      <c r="L1562" s="68" t="str">
        <f>IF(A1562="","",SUM($K$31:K1562))</f>
        <v/>
      </c>
    </row>
    <row r="1563" spans="1:12">
      <c r="A1563" s="65" t="str">
        <f t="shared" si="230"/>
        <v/>
      </c>
      <c r="B1563" s="66" t="str">
        <f t="shared" si="231"/>
        <v/>
      </c>
      <c r="C1563" s="67" t="str">
        <f t="shared" si="232"/>
        <v/>
      </c>
      <c r="D1563" s="68" t="str">
        <f t="shared" si="233"/>
        <v/>
      </c>
      <c r="E1563" s="68" t="str">
        <f t="shared" si="234"/>
        <v/>
      </c>
      <c r="F1563" s="68" t="str">
        <f t="shared" si="235"/>
        <v/>
      </c>
      <c r="G1563" s="69"/>
      <c r="H1563" s="68" t="str">
        <f t="shared" si="236"/>
        <v/>
      </c>
      <c r="I1563" s="68" t="str">
        <f t="shared" si="237"/>
        <v/>
      </c>
      <c r="J1563" s="70" t="str">
        <f t="shared" si="238"/>
        <v/>
      </c>
      <c r="K1563" s="68" t="str">
        <f t="shared" si="239"/>
        <v/>
      </c>
      <c r="L1563" s="68" t="str">
        <f>IF(A1563="","",SUM($K$31:K1563))</f>
        <v/>
      </c>
    </row>
    <row r="1564" spans="1:12">
      <c r="A1564" s="65" t="str">
        <f t="shared" si="230"/>
        <v/>
      </c>
      <c r="B1564" s="66" t="str">
        <f t="shared" si="231"/>
        <v/>
      </c>
      <c r="C1564" s="67" t="str">
        <f t="shared" si="232"/>
        <v/>
      </c>
      <c r="D1564" s="68" t="str">
        <f t="shared" si="233"/>
        <v/>
      </c>
      <c r="E1564" s="68" t="str">
        <f t="shared" si="234"/>
        <v/>
      </c>
      <c r="F1564" s="68" t="str">
        <f t="shared" si="235"/>
        <v/>
      </c>
      <c r="G1564" s="69"/>
      <c r="H1564" s="68" t="str">
        <f t="shared" si="236"/>
        <v/>
      </c>
      <c r="I1564" s="68" t="str">
        <f t="shared" si="237"/>
        <v/>
      </c>
      <c r="J1564" s="70" t="str">
        <f t="shared" si="238"/>
        <v/>
      </c>
      <c r="K1564" s="68" t="str">
        <f t="shared" si="239"/>
        <v/>
      </c>
      <c r="L1564" s="68" t="str">
        <f>IF(A1564="","",SUM($K$31:K1564))</f>
        <v/>
      </c>
    </row>
    <row r="1565" spans="1:12">
      <c r="A1565" s="65" t="str">
        <f t="shared" si="230"/>
        <v/>
      </c>
      <c r="B1565" s="66" t="str">
        <f t="shared" si="231"/>
        <v/>
      </c>
      <c r="C1565" s="67" t="str">
        <f t="shared" si="232"/>
        <v/>
      </c>
      <c r="D1565" s="68" t="str">
        <f t="shared" si="233"/>
        <v/>
      </c>
      <c r="E1565" s="68" t="str">
        <f t="shared" si="234"/>
        <v/>
      </c>
      <c r="F1565" s="68" t="str">
        <f t="shared" si="235"/>
        <v/>
      </c>
      <c r="G1565" s="69"/>
      <c r="H1565" s="68" t="str">
        <f t="shared" si="236"/>
        <v/>
      </c>
      <c r="I1565" s="68" t="str">
        <f t="shared" si="237"/>
        <v/>
      </c>
      <c r="J1565" s="70" t="str">
        <f t="shared" si="238"/>
        <v/>
      </c>
      <c r="K1565" s="68" t="str">
        <f t="shared" si="239"/>
        <v/>
      </c>
      <c r="L1565" s="68" t="str">
        <f>IF(A1565="","",SUM($K$31:K1565))</f>
        <v/>
      </c>
    </row>
    <row r="1566" spans="1:12">
      <c r="A1566" s="65" t="str">
        <f t="shared" si="230"/>
        <v/>
      </c>
      <c r="B1566" s="66" t="str">
        <f t="shared" si="231"/>
        <v/>
      </c>
      <c r="C1566" s="67" t="str">
        <f t="shared" si="232"/>
        <v/>
      </c>
      <c r="D1566" s="68" t="str">
        <f t="shared" si="233"/>
        <v/>
      </c>
      <c r="E1566" s="68" t="str">
        <f t="shared" si="234"/>
        <v/>
      </c>
      <c r="F1566" s="68" t="str">
        <f t="shared" si="235"/>
        <v/>
      </c>
      <c r="G1566" s="69"/>
      <c r="H1566" s="68" t="str">
        <f t="shared" si="236"/>
        <v/>
      </c>
      <c r="I1566" s="68" t="str">
        <f t="shared" si="237"/>
        <v/>
      </c>
      <c r="J1566" s="70" t="str">
        <f t="shared" si="238"/>
        <v/>
      </c>
      <c r="K1566" s="68" t="str">
        <f t="shared" si="239"/>
        <v/>
      </c>
      <c r="L1566" s="68" t="str">
        <f>IF(A1566="","",SUM($K$31:K1566))</f>
        <v/>
      </c>
    </row>
    <row r="1567" spans="1:12">
      <c r="A1567" s="65" t="str">
        <f t="shared" ref="A1567:A1590" si="240">IF(I1566="","",IF(OR(A1566&gt;=nper,ROUND(I1566,2)&lt;=0),"",A1566+1))</f>
        <v/>
      </c>
      <c r="B1567" s="66" t="str">
        <f t="shared" ref="B1567:B1590" si="241">IF(A1567="","",IF(OR(periods_per_year=26,periods_per_year=52),IF(periods_per_year=26,IF(A1567=1,fpdate,B1566+14),IF(periods_per_year=52,IF(A1567=1,fpdate,B1566+7),"n/a")),IF(periods_per_year=24,DATE(YEAR(fpdate),MONTH(fpdate)+(A1567-1)/2+IF(AND(DAY(fpdate)&gt;=15,MOD(A1567,2)=0),1,0),IF(MOD(A1567,2)=0,IF(DAY(fpdate)&gt;=15,DAY(fpdate)-14,DAY(fpdate)+14),DAY(fpdate))),IF(DAY(DATE(YEAR(fpdate),MONTH(fpdate)+A1567-1,DAY(fpdate)))&lt;&gt;DAY(fpdate),DATE(YEAR(fpdate),MONTH(fpdate)+A1567,0),DATE(YEAR(fpdate),MONTH(fpdate)+A1567-1,DAY(fpdate))))))</f>
        <v/>
      </c>
      <c r="C1567" s="67" t="str">
        <f t="shared" ref="C1567:C1590" si="242">IF(A1567="","",IF(variable,IF(A1567&lt;$L$6*periods_per_year,start_rate,IF($L$10&gt;=0,MIN($L$7,start_rate+$L$10*ROUNDUP((A1567-$L$6*periods_per_year)/$L$9,0)),MAX($L$8,start_rate+$L$10*ROUNDUP((A1567-$L$6*periods_per_year)/$L$9,0)))),start_rate))</f>
        <v/>
      </c>
      <c r="D1567" s="68" t="str">
        <f t="shared" ref="D1567:D1590" si="243">IF(A1567="","",ROUND((((1+C1567/CP)^(CP/periods_per_year))-1)*I1566,2))</f>
        <v/>
      </c>
      <c r="E1567" s="68" t="str">
        <f t="shared" ref="E1567:E1590" si="244">IF(A1567="","",IF(A1567=nper,I1566+D1567,MIN(I1566+D1567,IF(C1567=C1566,E1566,IF($D$10="Acc Bi-Weekly",ROUND((-PMT(((1+C1567/CP)^(CP/12))-1,(nper-A1567+1)*12/26,I1566))/2,2),IF($D$10="Acc Weekly",ROUND((-PMT(((1+C1567/CP)^(CP/12))-1,(nper-A1567+1)*12/52,I1566))/4,2),ROUND(-PMT(((1+C1567/CP)^(CP/periods_per_year))-1,nper-A1567+1,I1566),2)))))))</f>
        <v/>
      </c>
      <c r="F1567" s="68" t="str">
        <f t="shared" ref="F1567:F1590" si="245">IF(A1567="","",IF(I1566&lt;=E1567,0,IF(IF(MOD(A1567,int)=0,$D$14,0)+E1567&gt;=I1566+D1567,I1566+D1567-E1567,IF(MOD(A1567,int)=0,$D$14,0)+IF(IF(MOD(A1567,int)=0,$D$14,0)+IF(MOD(A1567-$D$17,periods_per_year)=0,$D$16,0)+E1567&lt;I1566+D1567,IF(MOD(A1567-$D$17,periods_per_year)=0,$D$16,0),I1566+D1567-IF(MOD(A1567,int)=0,$D$14,0)-E1567))))</f>
        <v/>
      </c>
      <c r="G1567" s="69"/>
      <c r="H1567" s="68" t="str">
        <f t="shared" ref="H1567:H1590" si="246">IF(A1567="","",E1567-D1567+G1567+IF(F1567="",0,F1567))</f>
        <v/>
      </c>
      <c r="I1567" s="68" t="str">
        <f t="shared" ref="I1567:I1590" si="247">IF(A1567="","",I1566-H1567)</f>
        <v/>
      </c>
      <c r="J1567" s="70" t="str">
        <f t="shared" ref="J1567:J1590" si="248">IF(A1567="","",IF(MOD(A1567,periods_per_year)=0,A1567/periods_per_year,""))</f>
        <v/>
      </c>
      <c r="K1567" s="68" t="str">
        <f t="shared" ref="K1567:K1590" si="249">IF(A1567="","",$L$22*D1567)</f>
        <v/>
      </c>
      <c r="L1567" s="68" t="str">
        <f>IF(A1567="","",SUM($K$31:K1567))</f>
        <v/>
      </c>
    </row>
    <row r="1568" spans="1:12">
      <c r="A1568" s="65" t="str">
        <f t="shared" si="240"/>
        <v/>
      </c>
      <c r="B1568" s="66" t="str">
        <f t="shared" si="241"/>
        <v/>
      </c>
      <c r="C1568" s="67" t="str">
        <f t="shared" si="242"/>
        <v/>
      </c>
      <c r="D1568" s="68" t="str">
        <f t="shared" si="243"/>
        <v/>
      </c>
      <c r="E1568" s="68" t="str">
        <f t="shared" si="244"/>
        <v/>
      </c>
      <c r="F1568" s="68" t="str">
        <f t="shared" si="245"/>
        <v/>
      </c>
      <c r="G1568" s="69"/>
      <c r="H1568" s="68" t="str">
        <f t="shared" si="246"/>
        <v/>
      </c>
      <c r="I1568" s="68" t="str">
        <f t="shared" si="247"/>
        <v/>
      </c>
      <c r="J1568" s="70" t="str">
        <f t="shared" si="248"/>
        <v/>
      </c>
      <c r="K1568" s="68" t="str">
        <f t="shared" si="249"/>
        <v/>
      </c>
      <c r="L1568" s="68" t="str">
        <f>IF(A1568="","",SUM($K$31:K1568))</f>
        <v/>
      </c>
    </row>
    <row r="1569" spans="1:12">
      <c r="A1569" s="65" t="str">
        <f t="shared" si="240"/>
        <v/>
      </c>
      <c r="B1569" s="66" t="str">
        <f t="shared" si="241"/>
        <v/>
      </c>
      <c r="C1569" s="67" t="str">
        <f t="shared" si="242"/>
        <v/>
      </c>
      <c r="D1569" s="68" t="str">
        <f t="shared" si="243"/>
        <v/>
      </c>
      <c r="E1569" s="68" t="str">
        <f t="shared" si="244"/>
        <v/>
      </c>
      <c r="F1569" s="68" t="str">
        <f t="shared" si="245"/>
        <v/>
      </c>
      <c r="G1569" s="69"/>
      <c r="H1569" s="68" t="str">
        <f t="shared" si="246"/>
        <v/>
      </c>
      <c r="I1569" s="68" t="str">
        <f t="shared" si="247"/>
        <v/>
      </c>
      <c r="J1569" s="70" t="str">
        <f t="shared" si="248"/>
        <v/>
      </c>
      <c r="K1569" s="68" t="str">
        <f t="shared" si="249"/>
        <v/>
      </c>
      <c r="L1569" s="68" t="str">
        <f>IF(A1569="","",SUM($K$31:K1569))</f>
        <v/>
      </c>
    </row>
    <row r="1570" spans="1:12">
      <c r="A1570" s="65" t="str">
        <f t="shared" si="240"/>
        <v/>
      </c>
      <c r="B1570" s="66" t="str">
        <f t="shared" si="241"/>
        <v/>
      </c>
      <c r="C1570" s="67" t="str">
        <f t="shared" si="242"/>
        <v/>
      </c>
      <c r="D1570" s="68" t="str">
        <f t="shared" si="243"/>
        <v/>
      </c>
      <c r="E1570" s="68" t="str">
        <f t="shared" si="244"/>
        <v/>
      </c>
      <c r="F1570" s="68" t="str">
        <f t="shared" si="245"/>
        <v/>
      </c>
      <c r="G1570" s="69"/>
      <c r="H1570" s="68" t="str">
        <f t="shared" si="246"/>
        <v/>
      </c>
      <c r="I1570" s="68" t="str">
        <f t="shared" si="247"/>
        <v/>
      </c>
      <c r="J1570" s="70" t="str">
        <f t="shared" si="248"/>
        <v/>
      </c>
      <c r="K1570" s="68" t="str">
        <f t="shared" si="249"/>
        <v/>
      </c>
      <c r="L1570" s="68" t="str">
        <f>IF(A1570="","",SUM($K$31:K1570))</f>
        <v/>
      </c>
    </row>
    <row r="1571" spans="1:12">
      <c r="A1571" s="65" t="str">
        <f t="shared" si="240"/>
        <v/>
      </c>
      <c r="B1571" s="66" t="str">
        <f t="shared" si="241"/>
        <v/>
      </c>
      <c r="C1571" s="67" t="str">
        <f t="shared" si="242"/>
        <v/>
      </c>
      <c r="D1571" s="68" t="str">
        <f t="shared" si="243"/>
        <v/>
      </c>
      <c r="E1571" s="68" t="str">
        <f t="shared" si="244"/>
        <v/>
      </c>
      <c r="F1571" s="68" t="str">
        <f t="shared" si="245"/>
        <v/>
      </c>
      <c r="G1571" s="69"/>
      <c r="H1571" s="68" t="str">
        <f t="shared" si="246"/>
        <v/>
      </c>
      <c r="I1571" s="68" t="str">
        <f t="shared" si="247"/>
        <v/>
      </c>
      <c r="J1571" s="70" t="str">
        <f t="shared" si="248"/>
        <v/>
      </c>
      <c r="K1571" s="68" t="str">
        <f t="shared" si="249"/>
        <v/>
      </c>
      <c r="L1571" s="68" t="str">
        <f>IF(A1571="","",SUM($K$31:K1571))</f>
        <v/>
      </c>
    </row>
    <row r="1572" spans="1:12">
      <c r="A1572" s="65" t="str">
        <f t="shared" si="240"/>
        <v/>
      </c>
      <c r="B1572" s="66" t="str">
        <f t="shared" si="241"/>
        <v/>
      </c>
      <c r="C1572" s="67" t="str">
        <f t="shared" si="242"/>
        <v/>
      </c>
      <c r="D1572" s="68" t="str">
        <f t="shared" si="243"/>
        <v/>
      </c>
      <c r="E1572" s="68" t="str">
        <f t="shared" si="244"/>
        <v/>
      </c>
      <c r="F1572" s="68" t="str">
        <f t="shared" si="245"/>
        <v/>
      </c>
      <c r="G1572" s="69"/>
      <c r="H1572" s="68" t="str">
        <f t="shared" si="246"/>
        <v/>
      </c>
      <c r="I1572" s="68" t="str">
        <f t="shared" si="247"/>
        <v/>
      </c>
      <c r="J1572" s="70" t="str">
        <f t="shared" si="248"/>
        <v/>
      </c>
      <c r="K1572" s="68" t="str">
        <f t="shared" si="249"/>
        <v/>
      </c>
      <c r="L1572" s="68" t="str">
        <f>IF(A1572="","",SUM($K$31:K1572))</f>
        <v/>
      </c>
    </row>
    <row r="1573" spans="1:12">
      <c r="A1573" s="65" t="str">
        <f t="shared" si="240"/>
        <v/>
      </c>
      <c r="B1573" s="66" t="str">
        <f t="shared" si="241"/>
        <v/>
      </c>
      <c r="C1573" s="67" t="str">
        <f t="shared" si="242"/>
        <v/>
      </c>
      <c r="D1573" s="68" t="str">
        <f t="shared" si="243"/>
        <v/>
      </c>
      <c r="E1573" s="68" t="str">
        <f t="shared" si="244"/>
        <v/>
      </c>
      <c r="F1573" s="68" t="str">
        <f t="shared" si="245"/>
        <v/>
      </c>
      <c r="G1573" s="69"/>
      <c r="H1573" s="68" t="str">
        <f t="shared" si="246"/>
        <v/>
      </c>
      <c r="I1573" s="68" t="str">
        <f t="shared" si="247"/>
        <v/>
      </c>
      <c r="J1573" s="70" t="str">
        <f t="shared" si="248"/>
        <v/>
      </c>
      <c r="K1573" s="68" t="str">
        <f t="shared" si="249"/>
        <v/>
      </c>
      <c r="L1573" s="68" t="str">
        <f>IF(A1573="","",SUM($K$31:K1573))</f>
        <v/>
      </c>
    </row>
    <row r="1574" spans="1:12">
      <c r="A1574" s="65" t="str">
        <f t="shared" si="240"/>
        <v/>
      </c>
      <c r="B1574" s="66" t="str">
        <f t="shared" si="241"/>
        <v/>
      </c>
      <c r="C1574" s="67" t="str">
        <f t="shared" si="242"/>
        <v/>
      </c>
      <c r="D1574" s="68" t="str">
        <f t="shared" si="243"/>
        <v/>
      </c>
      <c r="E1574" s="68" t="str">
        <f t="shared" si="244"/>
        <v/>
      </c>
      <c r="F1574" s="68" t="str">
        <f t="shared" si="245"/>
        <v/>
      </c>
      <c r="G1574" s="69"/>
      <c r="H1574" s="68" t="str">
        <f t="shared" si="246"/>
        <v/>
      </c>
      <c r="I1574" s="68" t="str">
        <f t="shared" si="247"/>
        <v/>
      </c>
      <c r="J1574" s="70" t="str">
        <f t="shared" si="248"/>
        <v/>
      </c>
      <c r="K1574" s="68" t="str">
        <f t="shared" si="249"/>
        <v/>
      </c>
      <c r="L1574" s="68" t="str">
        <f>IF(A1574="","",SUM($K$31:K1574))</f>
        <v/>
      </c>
    </row>
    <row r="1575" spans="1:12">
      <c r="A1575" s="65" t="str">
        <f t="shared" si="240"/>
        <v/>
      </c>
      <c r="B1575" s="66" t="str">
        <f t="shared" si="241"/>
        <v/>
      </c>
      <c r="C1575" s="67" t="str">
        <f t="shared" si="242"/>
        <v/>
      </c>
      <c r="D1575" s="68" t="str">
        <f t="shared" si="243"/>
        <v/>
      </c>
      <c r="E1575" s="68" t="str">
        <f t="shared" si="244"/>
        <v/>
      </c>
      <c r="F1575" s="68" t="str">
        <f t="shared" si="245"/>
        <v/>
      </c>
      <c r="G1575" s="69"/>
      <c r="H1575" s="68" t="str">
        <f t="shared" si="246"/>
        <v/>
      </c>
      <c r="I1575" s="68" t="str">
        <f t="shared" si="247"/>
        <v/>
      </c>
      <c r="J1575" s="70" t="str">
        <f t="shared" si="248"/>
        <v/>
      </c>
      <c r="K1575" s="68" t="str">
        <f t="shared" si="249"/>
        <v/>
      </c>
      <c r="L1575" s="68" t="str">
        <f>IF(A1575="","",SUM($K$31:K1575))</f>
        <v/>
      </c>
    </row>
    <row r="1576" spans="1:12">
      <c r="A1576" s="65" t="str">
        <f t="shared" si="240"/>
        <v/>
      </c>
      <c r="B1576" s="66" t="str">
        <f t="shared" si="241"/>
        <v/>
      </c>
      <c r="C1576" s="67" t="str">
        <f t="shared" si="242"/>
        <v/>
      </c>
      <c r="D1576" s="68" t="str">
        <f t="shared" si="243"/>
        <v/>
      </c>
      <c r="E1576" s="68" t="str">
        <f t="shared" si="244"/>
        <v/>
      </c>
      <c r="F1576" s="68" t="str">
        <f t="shared" si="245"/>
        <v/>
      </c>
      <c r="G1576" s="69"/>
      <c r="H1576" s="68" t="str">
        <f t="shared" si="246"/>
        <v/>
      </c>
      <c r="I1576" s="68" t="str">
        <f t="shared" si="247"/>
        <v/>
      </c>
      <c r="J1576" s="70" t="str">
        <f t="shared" si="248"/>
        <v/>
      </c>
      <c r="K1576" s="68" t="str">
        <f t="shared" si="249"/>
        <v/>
      </c>
      <c r="L1576" s="68" t="str">
        <f>IF(A1576="","",SUM($K$31:K1576))</f>
        <v/>
      </c>
    </row>
    <row r="1577" spans="1:12">
      <c r="A1577" s="65" t="str">
        <f t="shared" si="240"/>
        <v/>
      </c>
      <c r="B1577" s="66" t="str">
        <f t="shared" si="241"/>
        <v/>
      </c>
      <c r="C1577" s="67" t="str">
        <f t="shared" si="242"/>
        <v/>
      </c>
      <c r="D1577" s="68" t="str">
        <f t="shared" si="243"/>
        <v/>
      </c>
      <c r="E1577" s="68" t="str">
        <f t="shared" si="244"/>
        <v/>
      </c>
      <c r="F1577" s="68" t="str">
        <f t="shared" si="245"/>
        <v/>
      </c>
      <c r="G1577" s="69"/>
      <c r="H1577" s="68" t="str">
        <f t="shared" si="246"/>
        <v/>
      </c>
      <c r="I1577" s="68" t="str">
        <f t="shared" si="247"/>
        <v/>
      </c>
      <c r="J1577" s="70" t="str">
        <f t="shared" si="248"/>
        <v/>
      </c>
      <c r="K1577" s="68" t="str">
        <f t="shared" si="249"/>
        <v/>
      </c>
      <c r="L1577" s="68" t="str">
        <f>IF(A1577="","",SUM($K$31:K1577))</f>
        <v/>
      </c>
    </row>
    <row r="1578" spans="1:12">
      <c r="A1578" s="65" t="str">
        <f t="shared" si="240"/>
        <v/>
      </c>
      <c r="B1578" s="66" t="str">
        <f t="shared" si="241"/>
        <v/>
      </c>
      <c r="C1578" s="67" t="str">
        <f t="shared" si="242"/>
        <v/>
      </c>
      <c r="D1578" s="68" t="str">
        <f t="shared" si="243"/>
        <v/>
      </c>
      <c r="E1578" s="68" t="str">
        <f t="shared" si="244"/>
        <v/>
      </c>
      <c r="F1578" s="68" t="str">
        <f t="shared" si="245"/>
        <v/>
      </c>
      <c r="G1578" s="69"/>
      <c r="H1578" s="68" t="str">
        <f t="shared" si="246"/>
        <v/>
      </c>
      <c r="I1578" s="68" t="str">
        <f t="shared" si="247"/>
        <v/>
      </c>
      <c r="J1578" s="70" t="str">
        <f t="shared" si="248"/>
        <v/>
      </c>
      <c r="K1578" s="68" t="str">
        <f t="shared" si="249"/>
        <v/>
      </c>
      <c r="L1578" s="68" t="str">
        <f>IF(A1578="","",SUM($K$31:K1578))</f>
        <v/>
      </c>
    </row>
    <row r="1579" spans="1:12">
      <c r="A1579" s="65" t="str">
        <f t="shared" si="240"/>
        <v/>
      </c>
      <c r="B1579" s="66" t="str">
        <f t="shared" si="241"/>
        <v/>
      </c>
      <c r="C1579" s="67" t="str">
        <f t="shared" si="242"/>
        <v/>
      </c>
      <c r="D1579" s="68" t="str">
        <f t="shared" si="243"/>
        <v/>
      </c>
      <c r="E1579" s="68" t="str">
        <f t="shared" si="244"/>
        <v/>
      </c>
      <c r="F1579" s="68" t="str">
        <f t="shared" si="245"/>
        <v/>
      </c>
      <c r="G1579" s="69"/>
      <c r="H1579" s="68" t="str">
        <f t="shared" si="246"/>
        <v/>
      </c>
      <c r="I1579" s="68" t="str">
        <f t="shared" si="247"/>
        <v/>
      </c>
      <c r="J1579" s="70" t="str">
        <f t="shared" si="248"/>
        <v/>
      </c>
      <c r="K1579" s="68" t="str">
        <f t="shared" si="249"/>
        <v/>
      </c>
      <c r="L1579" s="68" t="str">
        <f>IF(A1579="","",SUM($K$31:K1579))</f>
        <v/>
      </c>
    </row>
    <row r="1580" spans="1:12">
      <c r="A1580" s="65" t="str">
        <f t="shared" si="240"/>
        <v/>
      </c>
      <c r="B1580" s="66" t="str">
        <f t="shared" si="241"/>
        <v/>
      </c>
      <c r="C1580" s="67" t="str">
        <f t="shared" si="242"/>
        <v/>
      </c>
      <c r="D1580" s="68" t="str">
        <f t="shared" si="243"/>
        <v/>
      </c>
      <c r="E1580" s="68" t="str">
        <f t="shared" si="244"/>
        <v/>
      </c>
      <c r="F1580" s="68" t="str">
        <f t="shared" si="245"/>
        <v/>
      </c>
      <c r="G1580" s="69"/>
      <c r="H1580" s="68" t="str">
        <f t="shared" si="246"/>
        <v/>
      </c>
      <c r="I1580" s="68" t="str">
        <f t="shared" si="247"/>
        <v/>
      </c>
      <c r="J1580" s="70" t="str">
        <f t="shared" si="248"/>
        <v/>
      </c>
      <c r="K1580" s="68" t="str">
        <f t="shared" si="249"/>
        <v/>
      </c>
      <c r="L1580" s="68" t="str">
        <f>IF(A1580="","",SUM($K$31:K1580))</f>
        <v/>
      </c>
    </row>
    <row r="1581" spans="1:12">
      <c r="A1581" s="65" t="str">
        <f t="shared" si="240"/>
        <v/>
      </c>
      <c r="B1581" s="66" t="str">
        <f t="shared" si="241"/>
        <v/>
      </c>
      <c r="C1581" s="67" t="str">
        <f t="shared" si="242"/>
        <v/>
      </c>
      <c r="D1581" s="68" t="str">
        <f t="shared" si="243"/>
        <v/>
      </c>
      <c r="E1581" s="68" t="str">
        <f t="shared" si="244"/>
        <v/>
      </c>
      <c r="F1581" s="68" t="str">
        <f t="shared" si="245"/>
        <v/>
      </c>
      <c r="G1581" s="69"/>
      <c r="H1581" s="68" t="str">
        <f t="shared" si="246"/>
        <v/>
      </c>
      <c r="I1581" s="68" t="str">
        <f t="shared" si="247"/>
        <v/>
      </c>
      <c r="J1581" s="70" t="str">
        <f t="shared" si="248"/>
        <v/>
      </c>
      <c r="K1581" s="68" t="str">
        <f t="shared" si="249"/>
        <v/>
      </c>
      <c r="L1581" s="68" t="str">
        <f>IF(A1581="","",SUM($K$31:K1581))</f>
        <v/>
      </c>
    </row>
    <row r="1582" spans="1:12">
      <c r="A1582" s="65" t="str">
        <f t="shared" si="240"/>
        <v/>
      </c>
      <c r="B1582" s="66" t="str">
        <f t="shared" si="241"/>
        <v/>
      </c>
      <c r="C1582" s="67" t="str">
        <f t="shared" si="242"/>
        <v/>
      </c>
      <c r="D1582" s="68" t="str">
        <f t="shared" si="243"/>
        <v/>
      </c>
      <c r="E1582" s="68" t="str">
        <f t="shared" si="244"/>
        <v/>
      </c>
      <c r="F1582" s="68" t="str">
        <f t="shared" si="245"/>
        <v/>
      </c>
      <c r="G1582" s="69"/>
      <c r="H1582" s="68" t="str">
        <f t="shared" si="246"/>
        <v/>
      </c>
      <c r="I1582" s="68" t="str">
        <f t="shared" si="247"/>
        <v/>
      </c>
      <c r="J1582" s="70" t="str">
        <f t="shared" si="248"/>
        <v/>
      </c>
      <c r="K1582" s="68" t="str">
        <f t="shared" si="249"/>
        <v/>
      </c>
      <c r="L1582" s="68" t="str">
        <f>IF(A1582="","",SUM($K$31:K1582))</f>
        <v/>
      </c>
    </row>
    <row r="1583" spans="1:12">
      <c r="A1583" s="65" t="str">
        <f t="shared" si="240"/>
        <v/>
      </c>
      <c r="B1583" s="66" t="str">
        <f t="shared" si="241"/>
        <v/>
      </c>
      <c r="C1583" s="67" t="str">
        <f t="shared" si="242"/>
        <v/>
      </c>
      <c r="D1583" s="68" t="str">
        <f t="shared" si="243"/>
        <v/>
      </c>
      <c r="E1583" s="68" t="str">
        <f t="shared" si="244"/>
        <v/>
      </c>
      <c r="F1583" s="68" t="str">
        <f t="shared" si="245"/>
        <v/>
      </c>
      <c r="G1583" s="69"/>
      <c r="H1583" s="68" t="str">
        <f t="shared" si="246"/>
        <v/>
      </c>
      <c r="I1583" s="68" t="str">
        <f t="shared" si="247"/>
        <v/>
      </c>
      <c r="J1583" s="70" t="str">
        <f t="shared" si="248"/>
        <v/>
      </c>
      <c r="K1583" s="68" t="str">
        <f t="shared" si="249"/>
        <v/>
      </c>
      <c r="L1583" s="68" t="str">
        <f>IF(A1583="","",SUM($K$31:K1583))</f>
        <v/>
      </c>
    </row>
    <row r="1584" spans="1:12">
      <c r="A1584" s="65" t="str">
        <f t="shared" si="240"/>
        <v/>
      </c>
      <c r="B1584" s="66" t="str">
        <f t="shared" si="241"/>
        <v/>
      </c>
      <c r="C1584" s="67" t="str">
        <f t="shared" si="242"/>
        <v/>
      </c>
      <c r="D1584" s="68" t="str">
        <f t="shared" si="243"/>
        <v/>
      </c>
      <c r="E1584" s="68" t="str">
        <f t="shared" si="244"/>
        <v/>
      </c>
      <c r="F1584" s="68" t="str">
        <f t="shared" si="245"/>
        <v/>
      </c>
      <c r="G1584" s="69"/>
      <c r="H1584" s="68" t="str">
        <f t="shared" si="246"/>
        <v/>
      </c>
      <c r="I1584" s="68" t="str">
        <f t="shared" si="247"/>
        <v/>
      </c>
      <c r="J1584" s="70" t="str">
        <f t="shared" si="248"/>
        <v/>
      </c>
      <c r="K1584" s="68" t="str">
        <f t="shared" si="249"/>
        <v/>
      </c>
      <c r="L1584" s="68" t="str">
        <f>IF(A1584="","",SUM($K$31:K1584))</f>
        <v/>
      </c>
    </row>
    <row r="1585" spans="1:12">
      <c r="A1585" s="65" t="str">
        <f t="shared" si="240"/>
        <v/>
      </c>
      <c r="B1585" s="66" t="str">
        <f t="shared" si="241"/>
        <v/>
      </c>
      <c r="C1585" s="67" t="str">
        <f t="shared" si="242"/>
        <v/>
      </c>
      <c r="D1585" s="68" t="str">
        <f t="shared" si="243"/>
        <v/>
      </c>
      <c r="E1585" s="68" t="str">
        <f t="shared" si="244"/>
        <v/>
      </c>
      <c r="F1585" s="68" t="str">
        <f t="shared" si="245"/>
        <v/>
      </c>
      <c r="G1585" s="69"/>
      <c r="H1585" s="68" t="str">
        <f t="shared" si="246"/>
        <v/>
      </c>
      <c r="I1585" s="68" t="str">
        <f t="shared" si="247"/>
        <v/>
      </c>
      <c r="J1585" s="70" t="str">
        <f t="shared" si="248"/>
        <v/>
      </c>
      <c r="K1585" s="68" t="str">
        <f t="shared" si="249"/>
        <v/>
      </c>
      <c r="L1585" s="68" t="str">
        <f>IF(A1585="","",SUM($K$31:K1585))</f>
        <v/>
      </c>
    </row>
    <row r="1586" spans="1:12">
      <c r="A1586" s="65" t="str">
        <f t="shared" si="240"/>
        <v/>
      </c>
      <c r="B1586" s="66" t="str">
        <f t="shared" si="241"/>
        <v/>
      </c>
      <c r="C1586" s="67" t="str">
        <f t="shared" si="242"/>
        <v/>
      </c>
      <c r="D1586" s="68" t="str">
        <f t="shared" si="243"/>
        <v/>
      </c>
      <c r="E1586" s="68" t="str">
        <f t="shared" si="244"/>
        <v/>
      </c>
      <c r="F1586" s="68" t="str">
        <f t="shared" si="245"/>
        <v/>
      </c>
      <c r="G1586" s="69"/>
      <c r="H1586" s="68" t="str">
        <f t="shared" si="246"/>
        <v/>
      </c>
      <c r="I1586" s="68" t="str">
        <f t="shared" si="247"/>
        <v/>
      </c>
      <c r="J1586" s="70" t="str">
        <f t="shared" si="248"/>
        <v/>
      </c>
      <c r="K1586" s="68" t="str">
        <f t="shared" si="249"/>
        <v/>
      </c>
      <c r="L1586" s="68" t="str">
        <f>IF(A1586="","",SUM($K$31:K1586))</f>
        <v/>
      </c>
    </row>
    <row r="1587" spans="1:12">
      <c r="A1587" s="65" t="str">
        <f t="shared" si="240"/>
        <v/>
      </c>
      <c r="B1587" s="66" t="str">
        <f t="shared" si="241"/>
        <v/>
      </c>
      <c r="C1587" s="67" t="str">
        <f t="shared" si="242"/>
        <v/>
      </c>
      <c r="D1587" s="68" t="str">
        <f t="shared" si="243"/>
        <v/>
      </c>
      <c r="E1587" s="68" t="str">
        <f t="shared" si="244"/>
        <v/>
      </c>
      <c r="F1587" s="68" t="str">
        <f t="shared" si="245"/>
        <v/>
      </c>
      <c r="G1587" s="69"/>
      <c r="H1587" s="68" t="str">
        <f t="shared" si="246"/>
        <v/>
      </c>
      <c r="I1587" s="68" t="str">
        <f t="shared" si="247"/>
        <v/>
      </c>
      <c r="J1587" s="70" t="str">
        <f t="shared" si="248"/>
        <v/>
      </c>
      <c r="K1587" s="68" t="str">
        <f t="shared" si="249"/>
        <v/>
      </c>
      <c r="L1587" s="68" t="str">
        <f>IF(A1587="","",SUM($K$31:K1587))</f>
        <v/>
      </c>
    </row>
    <row r="1588" spans="1:12">
      <c r="A1588" s="65" t="str">
        <f t="shared" si="240"/>
        <v/>
      </c>
      <c r="B1588" s="66" t="str">
        <f t="shared" si="241"/>
        <v/>
      </c>
      <c r="C1588" s="67" t="str">
        <f t="shared" si="242"/>
        <v/>
      </c>
      <c r="D1588" s="68" t="str">
        <f t="shared" si="243"/>
        <v/>
      </c>
      <c r="E1588" s="68" t="str">
        <f t="shared" si="244"/>
        <v/>
      </c>
      <c r="F1588" s="68" t="str">
        <f t="shared" si="245"/>
        <v/>
      </c>
      <c r="G1588" s="69"/>
      <c r="H1588" s="68" t="str">
        <f t="shared" si="246"/>
        <v/>
      </c>
      <c r="I1588" s="68" t="str">
        <f t="shared" si="247"/>
        <v/>
      </c>
      <c r="J1588" s="70" t="str">
        <f t="shared" si="248"/>
        <v/>
      </c>
      <c r="K1588" s="68" t="str">
        <f t="shared" si="249"/>
        <v/>
      </c>
      <c r="L1588" s="68" t="str">
        <f>IF(A1588="","",SUM($K$31:K1588))</f>
        <v/>
      </c>
    </row>
    <row r="1589" spans="1:12">
      <c r="A1589" s="65" t="str">
        <f t="shared" si="240"/>
        <v/>
      </c>
      <c r="B1589" s="66" t="str">
        <f t="shared" si="241"/>
        <v/>
      </c>
      <c r="C1589" s="67" t="str">
        <f t="shared" si="242"/>
        <v/>
      </c>
      <c r="D1589" s="68" t="str">
        <f t="shared" si="243"/>
        <v/>
      </c>
      <c r="E1589" s="68" t="str">
        <f t="shared" si="244"/>
        <v/>
      </c>
      <c r="F1589" s="68" t="str">
        <f t="shared" si="245"/>
        <v/>
      </c>
      <c r="G1589" s="69"/>
      <c r="H1589" s="68" t="str">
        <f t="shared" si="246"/>
        <v/>
      </c>
      <c r="I1589" s="68" t="str">
        <f t="shared" si="247"/>
        <v/>
      </c>
      <c r="J1589" s="70" t="str">
        <f t="shared" si="248"/>
        <v/>
      </c>
      <c r="K1589" s="68" t="str">
        <f t="shared" si="249"/>
        <v/>
      </c>
      <c r="L1589" s="68" t="str">
        <f>IF(A1589="","",SUM($K$31:K1589))</f>
        <v/>
      </c>
    </row>
    <row r="1590" spans="1:12">
      <c r="A1590" s="65" t="str">
        <f t="shared" si="240"/>
        <v/>
      </c>
      <c r="B1590" s="66" t="str">
        <f t="shared" si="241"/>
        <v/>
      </c>
      <c r="C1590" s="67" t="str">
        <f t="shared" si="242"/>
        <v/>
      </c>
      <c r="D1590" s="68" t="str">
        <f t="shared" si="243"/>
        <v/>
      </c>
      <c r="E1590" s="68" t="str">
        <f t="shared" si="244"/>
        <v/>
      </c>
      <c r="F1590" s="68" t="str">
        <f t="shared" si="245"/>
        <v/>
      </c>
      <c r="G1590" s="69"/>
      <c r="H1590" s="68" t="str">
        <f t="shared" si="246"/>
        <v/>
      </c>
      <c r="I1590" s="68" t="str">
        <f t="shared" si="247"/>
        <v/>
      </c>
      <c r="J1590" s="70" t="str">
        <f t="shared" si="248"/>
        <v/>
      </c>
      <c r="K1590" s="68" t="str">
        <f t="shared" si="249"/>
        <v/>
      </c>
      <c r="L1590" s="68" t="str">
        <f>IF(A1590="","",SUM($K$31:K1590))</f>
        <v/>
      </c>
    </row>
    <row r="1591" spans="1:12">
      <c r="A1591" s="7"/>
      <c r="B1591" s="7"/>
      <c r="C1591" s="7"/>
      <c r="D1591" s="7"/>
      <c r="E1591" s="7"/>
      <c r="F1591" s="7"/>
      <c r="G1591" s="7"/>
      <c r="H1591" s="7"/>
      <c r="I1591" s="7"/>
      <c r="K1591" s="7"/>
      <c r="L1591" s="7"/>
    </row>
    <row r="1592" spans="1:12">
      <c r="A1592" s="56" t="s">
        <v>23</v>
      </c>
    </row>
  </sheetData>
  <sheetCalcPr fullCalcOnLoad="1"/>
  <phoneticPr fontId="3" type="noConversion"/>
  <conditionalFormatting sqref="K6:K12 L12">
    <cfRule type="expression" dxfId="5" priority="1" stopIfTrue="1">
      <formula>NOT(variable)</formula>
    </cfRule>
  </conditionalFormatting>
  <conditionalFormatting sqref="L6:L10">
    <cfRule type="expression" dxfId="4" priority="2" stopIfTrue="1">
      <formula>variable</formula>
    </cfRule>
  </conditionalFormatting>
  <conditionalFormatting sqref="L11">
    <cfRule type="expression" dxfId="3" priority="3" stopIfTrue="1">
      <formula>variable</formula>
    </cfRule>
  </conditionalFormatting>
  <conditionalFormatting sqref="K31:L1590 H31:I1590 A31:F1590">
    <cfRule type="expression" dxfId="2" priority="4" stopIfTrue="1">
      <formula>MOD($A31,periods_per_year)=0</formula>
    </cfRule>
  </conditionalFormatting>
  <conditionalFormatting sqref="J31:J1590">
    <cfRule type="expression" dxfId="1" priority="5" stopIfTrue="1">
      <formula>MOD($A31,periods_per_year)=0</formula>
    </cfRule>
  </conditionalFormatting>
  <dataValidations count="5">
    <dataValidation type="whole" errorStyle="warning" operator="greaterThanOrEqual" allowBlank="1" showInputMessage="1" showErrorMessage="1" errorTitle="Invalid Payment Interval" error="Payment Interval must be a positive integer (1,2,3,4,etc.) or blank." sqref="D15">
      <formula1>0</formula1>
    </dataValidation>
    <dataValidation type="whole" errorStyle="information" showErrorMessage="1" errorTitle="Invalid Entry" error="The Month must be a number between 1 and 12" sqref="D17">
      <formula1>1</formula1>
      <formula2>12</formula2>
    </dataValidation>
    <dataValidation type="list" showInputMessage="1" showErrorMessage="1" sqref="D10">
      <formula1>"Monthly,Semi-Monthly,Bi-Weekly,Weekly,Acc Bi-Weekly,Acc Weekly"</formula1>
    </dataValidation>
    <dataValidation type="list" showInputMessage="1" showErrorMessage="1" sqref="D9">
      <formula1>"Semi-Annually,Monthly"</formula1>
    </dataValidation>
    <dataValidation type="list" showInputMessage="1" showErrorMessage="1" sqref="L5">
      <formula1>"Variable Rate,Fixed Rate"</formula1>
    </dataValidation>
  </dataValidations>
  <hyperlinks>
    <hyperlink ref="A2" r:id="rId1"/>
  </hyperlinks>
  <pageMargins left="0.5" right="0.5" top="0.5" bottom="0.75" header="0.25" footer="0.25"/>
  <pageSetup scale="78" fitToHeight="0" orientation="portrait" r:id="rId2"/>
  <headerFooter alignWithMargins="0">
    <oddHeader>&amp;RPage &amp;P of &amp;N</oddHeader>
    <oddFooter>&amp;L&amp;8http://www.vertex42.com/Calculators/home-mortgage-calculator.html&amp;R&amp;8© 2007 Vertex42 LLC</oddFooter>
  </headerFooter>
  <drawing r:id="rId3"/>
  <legacyDrawing r:id="rId4"/>
</worksheet>
</file>

<file path=xl/worksheets/sheet2.xml><?xml version="1.0" encoding="utf-8"?>
<worksheet xmlns="http://schemas.openxmlformats.org/spreadsheetml/2006/main" xmlns:r="http://schemas.openxmlformats.org/officeDocument/2006/relationships">
  <sheetPr enableFormatConditionsCalculation="0">
    <tabColor indexed="47"/>
  </sheetPr>
  <dimension ref="A1:G1564"/>
  <sheetViews>
    <sheetView showGridLines="0" workbookViewId="0"/>
  </sheetViews>
  <sheetFormatPr defaultRowHeight="12.75"/>
  <cols>
    <col min="1" max="1" width="6.28515625" customWidth="1"/>
    <col min="2" max="2" width="8.7109375" bestFit="1" customWidth="1"/>
    <col min="3" max="3" width="8.140625" customWidth="1"/>
    <col min="4" max="4" width="9.7109375" customWidth="1"/>
    <col min="5" max="5" width="11.5703125" customWidth="1"/>
    <col min="6" max="6" width="9.7109375" customWidth="1"/>
    <col min="7" max="7" width="13.42578125" customWidth="1"/>
  </cols>
  <sheetData>
    <row r="1" spans="1:7" ht="15">
      <c r="A1" s="72" t="s">
        <v>55</v>
      </c>
      <c r="B1" s="72"/>
      <c r="C1" s="72"/>
    </row>
    <row r="2" spans="1:7" ht="13.5" thickBot="1">
      <c r="A2" s="57" t="s">
        <v>43</v>
      </c>
      <c r="B2" s="57" t="s">
        <v>10</v>
      </c>
      <c r="C2" s="57" t="s">
        <v>56</v>
      </c>
      <c r="D2" s="58" t="s">
        <v>57</v>
      </c>
      <c r="E2" s="58" t="s">
        <v>24</v>
      </c>
      <c r="F2" s="58" t="s">
        <v>58</v>
      </c>
      <c r="G2" s="58" t="s">
        <v>51</v>
      </c>
    </row>
    <row r="3" spans="1:7">
      <c r="A3" s="61"/>
      <c r="B3" s="61"/>
      <c r="C3" s="61"/>
      <c r="D3" s="61"/>
      <c r="E3" s="61"/>
      <c r="F3" s="61"/>
      <c r="G3" s="64">
        <f>loan_amount</f>
        <v>150000</v>
      </c>
    </row>
    <row r="4" spans="1:7">
      <c r="A4" s="73">
        <f t="shared" ref="A4:A67" si="0">IF(G3="","",IF(OR(A3&gt;=nper,ROUND(G3,2)&lt;=0),"",A3+1))</f>
        <v>1</v>
      </c>
      <c r="B4" s="74">
        <f t="shared" ref="B4:B67" si="1">IF(A4="","",IF(OR(periods_per_year=26,periods_per_year=52),IF(periods_per_year=26,IF(A4=1,fpdate,B3+14),IF(periods_per_year=52,IF(A4=1,fpdate,B3+7),"n/a")),IF(periods_per_year=24,DATE(YEAR(fpdate),MONTH(fpdate)+(A4-1)/2+IF(AND(DAY(fpdate)&gt;=15,MOD(A4,2)=0),1,0),IF(MOD(A4,2)=0,IF(DAY(fpdate)&gt;=15,DAY(fpdate)-14,DAY(fpdate)+14),DAY(fpdate))),IF(DAY(DATE(YEAR(fpdate),MONTH(fpdate)+A4-1,DAY(fpdate)))&lt;&gt;DAY(fpdate),DATE(YEAR(fpdate),MONTH(fpdate)+A4,0),DATE(YEAR(fpdate),MONTH(fpdate)+A4-1,DAY(fpdate))))))</f>
        <v>39814</v>
      </c>
      <c r="C4" s="75">
        <f>IF(A4="","",IF(variable,IF(A4&lt;MortgageCalculator!$L$6*periods_per_year,start_rate,IF(MortgageCalculator!$L$10&gt;=0,MIN(MortgageCalculator!$L$7,start_rate+MortgageCalculator!$L$10*ROUNDUP((A4-MortgageCalculator!$L$6*periods_per_year)/MortgageCalculator!$L$9,0)),MAX(MortgageCalculator!$L$8,start_rate+MortgageCalculator!$L$10*ROUNDUP((A4-MortgageCalculator!$L$6*periods_per_year)/MortgageCalculator!$L$9,0)))),start_rate))</f>
        <v>5.5E-2</v>
      </c>
      <c r="D4" s="76">
        <f t="shared" ref="D4:D67" si="2">IF(A4="","",ROUND((((1+C4/CP)^(CP/periods_per_year))-1)*G3,2))</f>
        <v>687.5</v>
      </c>
      <c r="E4" s="76">
        <f t="shared" ref="E4:E67" si="3">IF(A4="","",IF(A4=nper,G3+D4,MIN(G3+D4,IF(C4=C3,E3,ROUND(-PMT(((1+C4/CP)^(CP/periods_per_year))-1,nper-A4+1,G3),2)))))</f>
        <v>1225.6300000000001</v>
      </c>
      <c r="F4" s="76">
        <f t="shared" ref="F4:F67" si="4">IF(A4="","",E4-D4)</f>
        <v>538.13000000000011</v>
      </c>
      <c r="G4" s="76">
        <f t="shared" ref="G4:G67" si="5">IF(A4="","",G3-F4)</f>
        <v>149461.87</v>
      </c>
    </row>
    <row r="5" spans="1:7">
      <c r="A5" s="73">
        <f t="shared" si="0"/>
        <v>2</v>
      </c>
      <c r="B5" s="74">
        <f t="shared" si="1"/>
        <v>39845</v>
      </c>
      <c r="C5" s="75">
        <f>IF(A5="","",IF(variable,IF(A5&lt;MortgageCalculator!$L$6*periods_per_year,start_rate,IF(MortgageCalculator!$L$10&gt;=0,MIN(MortgageCalculator!$L$7,start_rate+MortgageCalculator!$L$10*ROUNDUP((A5-MortgageCalculator!$L$6*periods_per_year)/MortgageCalculator!$L$9,0)),MAX(MortgageCalculator!$L$8,start_rate+MortgageCalculator!$L$10*ROUNDUP((A5-MortgageCalculator!$L$6*periods_per_year)/MortgageCalculator!$L$9,0)))),start_rate))</f>
        <v>5.5E-2</v>
      </c>
      <c r="D5" s="76">
        <f t="shared" si="2"/>
        <v>685.03</v>
      </c>
      <c r="E5" s="76">
        <f t="shared" si="3"/>
        <v>1225.6300000000001</v>
      </c>
      <c r="F5" s="76">
        <f t="shared" si="4"/>
        <v>540.60000000000014</v>
      </c>
      <c r="G5" s="76">
        <f t="shared" si="5"/>
        <v>148921.26999999999</v>
      </c>
    </row>
    <row r="6" spans="1:7">
      <c r="A6" s="73">
        <f t="shared" si="0"/>
        <v>3</v>
      </c>
      <c r="B6" s="74">
        <f t="shared" si="1"/>
        <v>39873</v>
      </c>
      <c r="C6" s="75">
        <f>IF(A6="","",IF(variable,IF(A6&lt;MortgageCalculator!$L$6*periods_per_year,start_rate,IF(MortgageCalculator!$L$10&gt;=0,MIN(MortgageCalculator!$L$7,start_rate+MortgageCalculator!$L$10*ROUNDUP((A6-MortgageCalculator!$L$6*periods_per_year)/MortgageCalculator!$L$9,0)),MAX(MortgageCalculator!$L$8,start_rate+MortgageCalculator!$L$10*ROUNDUP((A6-MortgageCalculator!$L$6*periods_per_year)/MortgageCalculator!$L$9,0)))),start_rate))</f>
        <v>5.5E-2</v>
      </c>
      <c r="D6" s="76">
        <f t="shared" si="2"/>
        <v>682.56</v>
      </c>
      <c r="E6" s="76">
        <f t="shared" si="3"/>
        <v>1225.6300000000001</v>
      </c>
      <c r="F6" s="76">
        <f t="shared" si="4"/>
        <v>543.07000000000016</v>
      </c>
      <c r="G6" s="76">
        <f t="shared" si="5"/>
        <v>148378.19999999998</v>
      </c>
    </row>
    <row r="7" spans="1:7">
      <c r="A7" s="73">
        <f t="shared" si="0"/>
        <v>4</v>
      </c>
      <c r="B7" s="74">
        <f t="shared" si="1"/>
        <v>39904</v>
      </c>
      <c r="C7" s="75">
        <f>IF(A7="","",IF(variable,IF(A7&lt;MortgageCalculator!$L$6*periods_per_year,start_rate,IF(MortgageCalculator!$L$10&gt;=0,MIN(MortgageCalculator!$L$7,start_rate+MortgageCalculator!$L$10*ROUNDUP((A7-MortgageCalculator!$L$6*periods_per_year)/MortgageCalculator!$L$9,0)),MAX(MortgageCalculator!$L$8,start_rate+MortgageCalculator!$L$10*ROUNDUP((A7-MortgageCalculator!$L$6*periods_per_year)/MortgageCalculator!$L$9,0)))),start_rate))</f>
        <v>5.5E-2</v>
      </c>
      <c r="D7" s="76">
        <f t="shared" si="2"/>
        <v>680.07</v>
      </c>
      <c r="E7" s="76">
        <f t="shared" si="3"/>
        <v>1225.6300000000001</v>
      </c>
      <c r="F7" s="76">
        <f t="shared" si="4"/>
        <v>545.56000000000006</v>
      </c>
      <c r="G7" s="76">
        <f t="shared" si="5"/>
        <v>147832.63999999998</v>
      </c>
    </row>
    <row r="8" spans="1:7">
      <c r="A8" s="73">
        <f t="shared" si="0"/>
        <v>5</v>
      </c>
      <c r="B8" s="74">
        <f t="shared" si="1"/>
        <v>39934</v>
      </c>
      <c r="C8" s="75">
        <f>IF(A8="","",IF(variable,IF(A8&lt;MortgageCalculator!$L$6*periods_per_year,start_rate,IF(MortgageCalculator!$L$10&gt;=0,MIN(MortgageCalculator!$L$7,start_rate+MortgageCalculator!$L$10*ROUNDUP((A8-MortgageCalculator!$L$6*periods_per_year)/MortgageCalculator!$L$9,0)),MAX(MortgageCalculator!$L$8,start_rate+MortgageCalculator!$L$10*ROUNDUP((A8-MortgageCalculator!$L$6*periods_per_year)/MortgageCalculator!$L$9,0)))),start_rate))</f>
        <v>5.5E-2</v>
      </c>
      <c r="D8" s="76">
        <f t="shared" si="2"/>
        <v>677.57</v>
      </c>
      <c r="E8" s="76">
        <f t="shared" si="3"/>
        <v>1225.6300000000001</v>
      </c>
      <c r="F8" s="76">
        <f t="shared" si="4"/>
        <v>548.06000000000006</v>
      </c>
      <c r="G8" s="76">
        <f t="shared" si="5"/>
        <v>147284.57999999999</v>
      </c>
    </row>
    <row r="9" spans="1:7">
      <c r="A9" s="73">
        <f t="shared" si="0"/>
        <v>6</v>
      </c>
      <c r="B9" s="74">
        <f t="shared" si="1"/>
        <v>39965</v>
      </c>
      <c r="C9" s="75">
        <f>IF(A9="","",IF(variable,IF(A9&lt;MortgageCalculator!$L$6*periods_per_year,start_rate,IF(MortgageCalculator!$L$10&gt;=0,MIN(MortgageCalculator!$L$7,start_rate+MortgageCalculator!$L$10*ROUNDUP((A9-MortgageCalculator!$L$6*periods_per_year)/MortgageCalculator!$L$9,0)),MAX(MortgageCalculator!$L$8,start_rate+MortgageCalculator!$L$10*ROUNDUP((A9-MortgageCalculator!$L$6*periods_per_year)/MortgageCalculator!$L$9,0)))),start_rate))</f>
        <v>5.5E-2</v>
      </c>
      <c r="D9" s="76">
        <f t="shared" si="2"/>
        <v>675.05</v>
      </c>
      <c r="E9" s="76">
        <f t="shared" si="3"/>
        <v>1225.6300000000001</v>
      </c>
      <c r="F9" s="76">
        <f t="shared" si="4"/>
        <v>550.58000000000015</v>
      </c>
      <c r="G9" s="76">
        <f t="shared" si="5"/>
        <v>146734</v>
      </c>
    </row>
    <row r="10" spans="1:7">
      <c r="A10" s="73">
        <f t="shared" si="0"/>
        <v>7</v>
      </c>
      <c r="B10" s="74">
        <f t="shared" si="1"/>
        <v>39995</v>
      </c>
      <c r="C10" s="75">
        <f>IF(A10="","",IF(variable,IF(A10&lt;MortgageCalculator!$L$6*periods_per_year,start_rate,IF(MortgageCalculator!$L$10&gt;=0,MIN(MortgageCalculator!$L$7,start_rate+MortgageCalculator!$L$10*ROUNDUP((A10-MortgageCalculator!$L$6*periods_per_year)/MortgageCalculator!$L$9,0)),MAX(MortgageCalculator!$L$8,start_rate+MortgageCalculator!$L$10*ROUNDUP((A10-MortgageCalculator!$L$6*periods_per_year)/MortgageCalculator!$L$9,0)))),start_rate))</f>
        <v>5.5E-2</v>
      </c>
      <c r="D10" s="76">
        <f t="shared" si="2"/>
        <v>672.53</v>
      </c>
      <c r="E10" s="76">
        <f t="shared" si="3"/>
        <v>1225.6300000000001</v>
      </c>
      <c r="F10" s="76">
        <f t="shared" si="4"/>
        <v>553.10000000000014</v>
      </c>
      <c r="G10" s="76">
        <f t="shared" si="5"/>
        <v>146180.9</v>
      </c>
    </row>
    <row r="11" spans="1:7">
      <c r="A11" s="73">
        <f t="shared" si="0"/>
        <v>8</v>
      </c>
      <c r="B11" s="74">
        <f t="shared" si="1"/>
        <v>40026</v>
      </c>
      <c r="C11" s="75">
        <f>IF(A11="","",IF(variable,IF(A11&lt;MortgageCalculator!$L$6*periods_per_year,start_rate,IF(MortgageCalculator!$L$10&gt;=0,MIN(MortgageCalculator!$L$7,start_rate+MortgageCalculator!$L$10*ROUNDUP((A11-MortgageCalculator!$L$6*periods_per_year)/MortgageCalculator!$L$9,0)),MAX(MortgageCalculator!$L$8,start_rate+MortgageCalculator!$L$10*ROUNDUP((A11-MortgageCalculator!$L$6*periods_per_year)/MortgageCalculator!$L$9,0)))),start_rate))</f>
        <v>5.5E-2</v>
      </c>
      <c r="D11" s="76">
        <f t="shared" si="2"/>
        <v>670</v>
      </c>
      <c r="E11" s="76">
        <f t="shared" si="3"/>
        <v>1225.6300000000001</v>
      </c>
      <c r="F11" s="76">
        <f t="shared" si="4"/>
        <v>555.63000000000011</v>
      </c>
      <c r="G11" s="76">
        <f t="shared" si="5"/>
        <v>145625.26999999999</v>
      </c>
    </row>
    <row r="12" spans="1:7">
      <c r="A12" s="73">
        <f t="shared" si="0"/>
        <v>9</v>
      </c>
      <c r="B12" s="74">
        <f t="shared" si="1"/>
        <v>40057</v>
      </c>
      <c r="C12" s="75">
        <f>IF(A12="","",IF(variable,IF(A12&lt;MortgageCalculator!$L$6*periods_per_year,start_rate,IF(MortgageCalculator!$L$10&gt;=0,MIN(MortgageCalculator!$L$7,start_rate+MortgageCalculator!$L$10*ROUNDUP((A12-MortgageCalculator!$L$6*periods_per_year)/MortgageCalculator!$L$9,0)),MAX(MortgageCalculator!$L$8,start_rate+MortgageCalculator!$L$10*ROUNDUP((A12-MortgageCalculator!$L$6*periods_per_year)/MortgageCalculator!$L$9,0)))),start_rate))</f>
        <v>5.5E-2</v>
      </c>
      <c r="D12" s="76">
        <f t="shared" si="2"/>
        <v>667.45</v>
      </c>
      <c r="E12" s="76">
        <f t="shared" si="3"/>
        <v>1225.6300000000001</v>
      </c>
      <c r="F12" s="76">
        <f t="shared" si="4"/>
        <v>558.18000000000006</v>
      </c>
      <c r="G12" s="76">
        <f t="shared" si="5"/>
        <v>145067.09</v>
      </c>
    </row>
    <row r="13" spans="1:7">
      <c r="A13" s="73">
        <f t="shared" si="0"/>
        <v>10</v>
      </c>
      <c r="B13" s="74">
        <f t="shared" si="1"/>
        <v>40087</v>
      </c>
      <c r="C13" s="75">
        <f>IF(A13="","",IF(variable,IF(A13&lt;MortgageCalculator!$L$6*periods_per_year,start_rate,IF(MortgageCalculator!$L$10&gt;=0,MIN(MortgageCalculator!$L$7,start_rate+MortgageCalculator!$L$10*ROUNDUP((A13-MortgageCalculator!$L$6*periods_per_year)/MortgageCalculator!$L$9,0)),MAX(MortgageCalculator!$L$8,start_rate+MortgageCalculator!$L$10*ROUNDUP((A13-MortgageCalculator!$L$6*periods_per_year)/MortgageCalculator!$L$9,0)))),start_rate))</f>
        <v>5.5E-2</v>
      </c>
      <c r="D13" s="76">
        <f t="shared" si="2"/>
        <v>664.89</v>
      </c>
      <c r="E13" s="76">
        <f t="shared" si="3"/>
        <v>1225.6300000000001</v>
      </c>
      <c r="F13" s="76">
        <f t="shared" si="4"/>
        <v>560.74000000000012</v>
      </c>
      <c r="G13" s="76">
        <f t="shared" si="5"/>
        <v>144506.35</v>
      </c>
    </row>
    <row r="14" spans="1:7">
      <c r="A14" s="73">
        <f t="shared" si="0"/>
        <v>11</v>
      </c>
      <c r="B14" s="74">
        <f t="shared" si="1"/>
        <v>40118</v>
      </c>
      <c r="C14" s="75">
        <f>IF(A14="","",IF(variable,IF(A14&lt;MortgageCalculator!$L$6*periods_per_year,start_rate,IF(MortgageCalculator!$L$10&gt;=0,MIN(MortgageCalculator!$L$7,start_rate+MortgageCalculator!$L$10*ROUNDUP((A14-MortgageCalculator!$L$6*periods_per_year)/MortgageCalculator!$L$9,0)),MAX(MortgageCalculator!$L$8,start_rate+MortgageCalculator!$L$10*ROUNDUP((A14-MortgageCalculator!$L$6*periods_per_year)/MortgageCalculator!$L$9,0)))),start_rate))</f>
        <v>5.5E-2</v>
      </c>
      <c r="D14" s="76">
        <f t="shared" si="2"/>
        <v>662.32</v>
      </c>
      <c r="E14" s="76">
        <f t="shared" si="3"/>
        <v>1225.6300000000001</v>
      </c>
      <c r="F14" s="76">
        <f t="shared" si="4"/>
        <v>563.31000000000006</v>
      </c>
      <c r="G14" s="76">
        <f t="shared" si="5"/>
        <v>143943.04000000001</v>
      </c>
    </row>
    <row r="15" spans="1:7">
      <c r="A15" s="73">
        <f t="shared" si="0"/>
        <v>12</v>
      </c>
      <c r="B15" s="74">
        <f t="shared" si="1"/>
        <v>40148</v>
      </c>
      <c r="C15" s="75">
        <f>IF(A15="","",IF(variable,IF(A15&lt;MortgageCalculator!$L$6*periods_per_year,start_rate,IF(MortgageCalculator!$L$10&gt;=0,MIN(MortgageCalculator!$L$7,start_rate+MortgageCalculator!$L$10*ROUNDUP((A15-MortgageCalculator!$L$6*periods_per_year)/MortgageCalculator!$L$9,0)),MAX(MortgageCalculator!$L$8,start_rate+MortgageCalculator!$L$10*ROUNDUP((A15-MortgageCalculator!$L$6*periods_per_year)/MortgageCalculator!$L$9,0)))),start_rate))</f>
        <v>5.5E-2</v>
      </c>
      <c r="D15" s="76">
        <f t="shared" si="2"/>
        <v>659.74</v>
      </c>
      <c r="E15" s="76">
        <f t="shared" si="3"/>
        <v>1225.6300000000001</v>
      </c>
      <c r="F15" s="76">
        <f t="shared" si="4"/>
        <v>565.8900000000001</v>
      </c>
      <c r="G15" s="76">
        <f t="shared" si="5"/>
        <v>143377.15</v>
      </c>
    </row>
    <row r="16" spans="1:7">
      <c r="A16" s="73">
        <f t="shared" si="0"/>
        <v>13</v>
      </c>
      <c r="B16" s="74">
        <f t="shared" si="1"/>
        <v>40179</v>
      </c>
      <c r="C16" s="75">
        <f>IF(A16="","",IF(variable,IF(A16&lt;MortgageCalculator!$L$6*periods_per_year,start_rate,IF(MortgageCalculator!$L$10&gt;=0,MIN(MortgageCalculator!$L$7,start_rate+MortgageCalculator!$L$10*ROUNDUP((A16-MortgageCalculator!$L$6*periods_per_year)/MortgageCalculator!$L$9,0)),MAX(MortgageCalculator!$L$8,start_rate+MortgageCalculator!$L$10*ROUNDUP((A16-MortgageCalculator!$L$6*periods_per_year)/MortgageCalculator!$L$9,0)))),start_rate))</f>
        <v>5.5E-2</v>
      </c>
      <c r="D16" s="76">
        <f t="shared" si="2"/>
        <v>657.15</v>
      </c>
      <c r="E16" s="76">
        <f t="shared" si="3"/>
        <v>1225.6300000000001</v>
      </c>
      <c r="F16" s="76">
        <f t="shared" si="4"/>
        <v>568.48000000000013</v>
      </c>
      <c r="G16" s="76">
        <f t="shared" si="5"/>
        <v>142808.66999999998</v>
      </c>
    </row>
    <row r="17" spans="1:7">
      <c r="A17" s="73">
        <f t="shared" si="0"/>
        <v>14</v>
      </c>
      <c r="B17" s="74">
        <f t="shared" si="1"/>
        <v>40210</v>
      </c>
      <c r="C17" s="75">
        <f>IF(A17="","",IF(variable,IF(A17&lt;MortgageCalculator!$L$6*periods_per_year,start_rate,IF(MortgageCalculator!$L$10&gt;=0,MIN(MortgageCalculator!$L$7,start_rate+MortgageCalculator!$L$10*ROUNDUP((A17-MortgageCalculator!$L$6*periods_per_year)/MortgageCalculator!$L$9,0)),MAX(MortgageCalculator!$L$8,start_rate+MortgageCalculator!$L$10*ROUNDUP((A17-MortgageCalculator!$L$6*periods_per_year)/MortgageCalculator!$L$9,0)))),start_rate))</f>
        <v>5.5E-2</v>
      </c>
      <c r="D17" s="76">
        <f t="shared" si="2"/>
        <v>654.54</v>
      </c>
      <c r="E17" s="76">
        <f t="shared" si="3"/>
        <v>1225.6300000000001</v>
      </c>
      <c r="F17" s="76">
        <f t="shared" si="4"/>
        <v>571.09000000000015</v>
      </c>
      <c r="G17" s="76">
        <f t="shared" si="5"/>
        <v>142237.57999999999</v>
      </c>
    </row>
    <row r="18" spans="1:7">
      <c r="A18" s="73">
        <f t="shared" si="0"/>
        <v>15</v>
      </c>
      <c r="B18" s="74">
        <f t="shared" si="1"/>
        <v>40238</v>
      </c>
      <c r="C18" s="75">
        <f>IF(A18="","",IF(variable,IF(A18&lt;MortgageCalculator!$L$6*periods_per_year,start_rate,IF(MortgageCalculator!$L$10&gt;=0,MIN(MortgageCalculator!$L$7,start_rate+MortgageCalculator!$L$10*ROUNDUP((A18-MortgageCalculator!$L$6*periods_per_year)/MortgageCalculator!$L$9,0)),MAX(MortgageCalculator!$L$8,start_rate+MortgageCalculator!$L$10*ROUNDUP((A18-MortgageCalculator!$L$6*periods_per_year)/MortgageCalculator!$L$9,0)))),start_rate))</f>
        <v>5.5E-2</v>
      </c>
      <c r="D18" s="76">
        <f t="shared" si="2"/>
        <v>651.91999999999996</v>
      </c>
      <c r="E18" s="76">
        <f t="shared" si="3"/>
        <v>1225.6300000000001</v>
      </c>
      <c r="F18" s="76">
        <f t="shared" si="4"/>
        <v>573.71000000000015</v>
      </c>
      <c r="G18" s="76">
        <f t="shared" si="5"/>
        <v>141663.87</v>
      </c>
    </row>
    <row r="19" spans="1:7">
      <c r="A19" s="73">
        <f t="shared" si="0"/>
        <v>16</v>
      </c>
      <c r="B19" s="74">
        <f t="shared" si="1"/>
        <v>40269</v>
      </c>
      <c r="C19" s="75">
        <f>IF(A19="","",IF(variable,IF(A19&lt;MortgageCalculator!$L$6*periods_per_year,start_rate,IF(MortgageCalculator!$L$10&gt;=0,MIN(MortgageCalculator!$L$7,start_rate+MortgageCalculator!$L$10*ROUNDUP((A19-MortgageCalculator!$L$6*periods_per_year)/MortgageCalculator!$L$9,0)),MAX(MortgageCalculator!$L$8,start_rate+MortgageCalculator!$L$10*ROUNDUP((A19-MortgageCalculator!$L$6*periods_per_year)/MortgageCalculator!$L$9,0)))),start_rate))</f>
        <v>5.5E-2</v>
      </c>
      <c r="D19" s="76">
        <f t="shared" si="2"/>
        <v>649.29</v>
      </c>
      <c r="E19" s="76">
        <f t="shared" si="3"/>
        <v>1225.6300000000001</v>
      </c>
      <c r="F19" s="76">
        <f t="shared" si="4"/>
        <v>576.34000000000015</v>
      </c>
      <c r="G19" s="76">
        <f t="shared" si="5"/>
        <v>141087.53</v>
      </c>
    </row>
    <row r="20" spans="1:7">
      <c r="A20" s="73">
        <f t="shared" si="0"/>
        <v>17</v>
      </c>
      <c r="B20" s="74">
        <f t="shared" si="1"/>
        <v>40299</v>
      </c>
      <c r="C20" s="75">
        <f>IF(A20="","",IF(variable,IF(A20&lt;MortgageCalculator!$L$6*periods_per_year,start_rate,IF(MortgageCalculator!$L$10&gt;=0,MIN(MortgageCalculator!$L$7,start_rate+MortgageCalculator!$L$10*ROUNDUP((A20-MortgageCalculator!$L$6*periods_per_year)/MortgageCalculator!$L$9,0)),MAX(MortgageCalculator!$L$8,start_rate+MortgageCalculator!$L$10*ROUNDUP((A20-MortgageCalculator!$L$6*periods_per_year)/MortgageCalculator!$L$9,0)))),start_rate))</f>
        <v>5.5E-2</v>
      </c>
      <c r="D20" s="76">
        <f t="shared" si="2"/>
        <v>646.65</v>
      </c>
      <c r="E20" s="76">
        <f t="shared" si="3"/>
        <v>1225.6300000000001</v>
      </c>
      <c r="F20" s="76">
        <f t="shared" si="4"/>
        <v>578.98000000000013</v>
      </c>
      <c r="G20" s="76">
        <f t="shared" si="5"/>
        <v>140508.54999999999</v>
      </c>
    </row>
    <row r="21" spans="1:7">
      <c r="A21" s="73">
        <f t="shared" si="0"/>
        <v>18</v>
      </c>
      <c r="B21" s="74">
        <f t="shared" si="1"/>
        <v>40330</v>
      </c>
      <c r="C21" s="75">
        <f>IF(A21="","",IF(variable,IF(A21&lt;MortgageCalculator!$L$6*periods_per_year,start_rate,IF(MortgageCalculator!$L$10&gt;=0,MIN(MortgageCalculator!$L$7,start_rate+MortgageCalculator!$L$10*ROUNDUP((A21-MortgageCalculator!$L$6*periods_per_year)/MortgageCalculator!$L$9,0)),MAX(MortgageCalculator!$L$8,start_rate+MortgageCalculator!$L$10*ROUNDUP((A21-MortgageCalculator!$L$6*periods_per_year)/MortgageCalculator!$L$9,0)))),start_rate))</f>
        <v>5.5E-2</v>
      </c>
      <c r="D21" s="76">
        <f t="shared" si="2"/>
        <v>644</v>
      </c>
      <c r="E21" s="76">
        <f t="shared" si="3"/>
        <v>1225.6300000000001</v>
      </c>
      <c r="F21" s="76">
        <f t="shared" si="4"/>
        <v>581.63000000000011</v>
      </c>
      <c r="G21" s="76">
        <f t="shared" si="5"/>
        <v>139926.91999999998</v>
      </c>
    </row>
    <row r="22" spans="1:7">
      <c r="A22" s="73">
        <f t="shared" si="0"/>
        <v>19</v>
      </c>
      <c r="B22" s="74">
        <f t="shared" si="1"/>
        <v>40360</v>
      </c>
      <c r="C22" s="75">
        <f>IF(A22="","",IF(variable,IF(A22&lt;MortgageCalculator!$L$6*periods_per_year,start_rate,IF(MortgageCalculator!$L$10&gt;=0,MIN(MortgageCalculator!$L$7,start_rate+MortgageCalculator!$L$10*ROUNDUP((A22-MortgageCalculator!$L$6*periods_per_year)/MortgageCalculator!$L$9,0)),MAX(MortgageCalculator!$L$8,start_rate+MortgageCalculator!$L$10*ROUNDUP((A22-MortgageCalculator!$L$6*periods_per_year)/MortgageCalculator!$L$9,0)))),start_rate))</f>
        <v>5.5E-2</v>
      </c>
      <c r="D22" s="76">
        <f t="shared" si="2"/>
        <v>641.33000000000004</v>
      </c>
      <c r="E22" s="76">
        <f t="shared" si="3"/>
        <v>1225.6300000000001</v>
      </c>
      <c r="F22" s="76">
        <f t="shared" si="4"/>
        <v>584.30000000000007</v>
      </c>
      <c r="G22" s="76">
        <f t="shared" si="5"/>
        <v>139342.62</v>
      </c>
    </row>
    <row r="23" spans="1:7">
      <c r="A23" s="73">
        <f t="shared" si="0"/>
        <v>20</v>
      </c>
      <c r="B23" s="74">
        <f t="shared" si="1"/>
        <v>40391</v>
      </c>
      <c r="C23" s="75">
        <f>IF(A23="","",IF(variable,IF(A23&lt;MortgageCalculator!$L$6*periods_per_year,start_rate,IF(MortgageCalculator!$L$10&gt;=0,MIN(MortgageCalculator!$L$7,start_rate+MortgageCalculator!$L$10*ROUNDUP((A23-MortgageCalculator!$L$6*periods_per_year)/MortgageCalculator!$L$9,0)),MAX(MortgageCalculator!$L$8,start_rate+MortgageCalculator!$L$10*ROUNDUP((A23-MortgageCalculator!$L$6*periods_per_year)/MortgageCalculator!$L$9,0)))),start_rate))</f>
        <v>5.5E-2</v>
      </c>
      <c r="D23" s="76">
        <f t="shared" si="2"/>
        <v>638.65</v>
      </c>
      <c r="E23" s="76">
        <f t="shared" si="3"/>
        <v>1225.6300000000001</v>
      </c>
      <c r="F23" s="76">
        <f t="shared" si="4"/>
        <v>586.98000000000013</v>
      </c>
      <c r="G23" s="76">
        <f t="shared" si="5"/>
        <v>138755.63999999998</v>
      </c>
    </row>
    <row r="24" spans="1:7">
      <c r="A24" s="73">
        <f t="shared" si="0"/>
        <v>21</v>
      </c>
      <c r="B24" s="74">
        <f t="shared" si="1"/>
        <v>40422</v>
      </c>
      <c r="C24" s="75">
        <f>IF(A24="","",IF(variable,IF(A24&lt;MortgageCalculator!$L$6*periods_per_year,start_rate,IF(MortgageCalculator!$L$10&gt;=0,MIN(MortgageCalculator!$L$7,start_rate+MortgageCalculator!$L$10*ROUNDUP((A24-MortgageCalculator!$L$6*periods_per_year)/MortgageCalculator!$L$9,0)),MAX(MortgageCalculator!$L$8,start_rate+MortgageCalculator!$L$10*ROUNDUP((A24-MortgageCalculator!$L$6*periods_per_year)/MortgageCalculator!$L$9,0)))),start_rate))</f>
        <v>5.5E-2</v>
      </c>
      <c r="D24" s="76">
        <f t="shared" si="2"/>
        <v>635.96</v>
      </c>
      <c r="E24" s="76">
        <f t="shared" si="3"/>
        <v>1225.6300000000001</v>
      </c>
      <c r="F24" s="76">
        <f t="shared" si="4"/>
        <v>589.67000000000007</v>
      </c>
      <c r="G24" s="76">
        <f t="shared" si="5"/>
        <v>138165.96999999997</v>
      </c>
    </row>
    <row r="25" spans="1:7">
      <c r="A25" s="73">
        <f t="shared" si="0"/>
        <v>22</v>
      </c>
      <c r="B25" s="74">
        <f t="shared" si="1"/>
        <v>40452</v>
      </c>
      <c r="C25" s="75">
        <f>IF(A25="","",IF(variable,IF(A25&lt;MortgageCalculator!$L$6*periods_per_year,start_rate,IF(MortgageCalculator!$L$10&gt;=0,MIN(MortgageCalculator!$L$7,start_rate+MortgageCalculator!$L$10*ROUNDUP((A25-MortgageCalculator!$L$6*periods_per_year)/MortgageCalculator!$L$9,0)),MAX(MortgageCalculator!$L$8,start_rate+MortgageCalculator!$L$10*ROUNDUP((A25-MortgageCalculator!$L$6*periods_per_year)/MortgageCalculator!$L$9,0)))),start_rate))</f>
        <v>5.5E-2</v>
      </c>
      <c r="D25" s="76">
        <f t="shared" si="2"/>
        <v>633.26</v>
      </c>
      <c r="E25" s="76">
        <f t="shared" si="3"/>
        <v>1225.6300000000001</v>
      </c>
      <c r="F25" s="76">
        <f t="shared" si="4"/>
        <v>592.37000000000012</v>
      </c>
      <c r="G25" s="76">
        <f t="shared" si="5"/>
        <v>137573.59999999998</v>
      </c>
    </row>
    <row r="26" spans="1:7">
      <c r="A26" s="73">
        <f t="shared" si="0"/>
        <v>23</v>
      </c>
      <c r="B26" s="74">
        <f t="shared" si="1"/>
        <v>40483</v>
      </c>
      <c r="C26" s="75">
        <f>IF(A26="","",IF(variable,IF(A26&lt;MortgageCalculator!$L$6*periods_per_year,start_rate,IF(MortgageCalculator!$L$10&gt;=0,MIN(MortgageCalculator!$L$7,start_rate+MortgageCalculator!$L$10*ROUNDUP((A26-MortgageCalculator!$L$6*periods_per_year)/MortgageCalculator!$L$9,0)),MAX(MortgageCalculator!$L$8,start_rate+MortgageCalculator!$L$10*ROUNDUP((A26-MortgageCalculator!$L$6*periods_per_year)/MortgageCalculator!$L$9,0)))),start_rate))</f>
        <v>5.5E-2</v>
      </c>
      <c r="D26" s="76">
        <f t="shared" si="2"/>
        <v>630.54999999999995</v>
      </c>
      <c r="E26" s="76">
        <f t="shared" si="3"/>
        <v>1225.6300000000001</v>
      </c>
      <c r="F26" s="76">
        <f t="shared" si="4"/>
        <v>595.08000000000015</v>
      </c>
      <c r="G26" s="76">
        <f t="shared" si="5"/>
        <v>136978.51999999999</v>
      </c>
    </row>
    <row r="27" spans="1:7">
      <c r="A27" s="73">
        <f t="shared" si="0"/>
        <v>24</v>
      </c>
      <c r="B27" s="74">
        <f t="shared" si="1"/>
        <v>40513</v>
      </c>
      <c r="C27" s="75">
        <f>IF(A27="","",IF(variable,IF(A27&lt;MortgageCalculator!$L$6*periods_per_year,start_rate,IF(MortgageCalculator!$L$10&gt;=0,MIN(MortgageCalculator!$L$7,start_rate+MortgageCalculator!$L$10*ROUNDUP((A27-MortgageCalculator!$L$6*periods_per_year)/MortgageCalculator!$L$9,0)),MAX(MortgageCalculator!$L$8,start_rate+MortgageCalculator!$L$10*ROUNDUP((A27-MortgageCalculator!$L$6*periods_per_year)/MortgageCalculator!$L$9,0)))),start_rate))</f>
        <v>5.5E-2</v>
      </c>
      <c r="D27" s="76">
        <f t="shared" si="2"/>
        <v>627.82000000000005</v>
      </c>
      <c r="E27" s="76">
        <f t="shared" si="3"/>
        <v>1225.6300000000001</v>
      </c>
      <c r="F27" s="76">
        <f t="shared" si="4"/>
        <v>597.81000000000006</v>
      </c>
      <c r="G27" s="76">
        <f t="shared" si="5"/>
        <v>136380.71</v>
      </c>
    </row>
    <row r="28" spans="1:7">
      <c r="A28" s="73">
        <f t="shared" si="0"/>
        <v>25</v>
      </c>
      <c r="B28" s="74">
        <f t="shared" si="1"/>
        <v>40544</v>
      </c>
      <c r="C28" s="75">
        <f>IF(A28="","",IF(variable,IF(A28&lt;MortgageCalculator!$L$6*periods_per_year,start_rate,IF(MortgageCalculator!$L$10&gt;=0,MIN(MortgageCalculator!$L$7,start_rate+MortgageCalculator!$L$10*ROUNDUP((A28-MortgageCalculator!$L$6*periods_per_year)/MortgageCalculator!$L$9,0)),MAX(MortgageCalculator!$L$8,start_rate+MortgageCalculator!$L$10*ROUNDUP((A28-MortgageCalculator!$L$6*periods_per_year)/MortgageCalculator!$L$9,0)))),start_rate))</f>
        <v>5.5E-2</v>
      </c>
      <c r="D28" s="76">
        <f t="shared" si="2"/>
        <v>625.08000000000004</v>
      </c>
      <c r="E28" s="76">
        <f t="shared" si="3"/>
        <v>1225.6300000000001</v>
      </c>
      <c r="F28" s="76">
        <f t="shared" si="4"/>
        <v>600.55000000000007</v>
      </c>
      <c r="G28" s="76">
        <f t="shared" si="5"/>
        <v>135780.16</v>
      </c>
    </row>
    <row r="29" spans="1:7">
      <c r="A29" s="73">
        <f t="shared" si="0"/>
        <v>26</v>
      </c>
      <c r="B29" s="74">
        <f t="shared" si="1"/>
        <v>40575</v>
      </c>
      <c r="C29" s="75">
        <f>IF(A29="","",IF(variable,IF(A29&lt;MortgageCalculator!$L$6*periods_per_year,start_rate,IF(MortgageCalculator!$L$10&gt;=0,MIN(MortgageCalculator!$L$7,start_rate+MortgageCalculator!$L$10*ROUNDUP((A29-MortgageCalculator!$L$6*periods_per_year)/MortgageCalculator!$L$9,0)),MAX(MortgageCalculator!$L$8,start_rate+MortgageCalculator!$L$10*ROUNDUP((A29-MortgageCalculator!$L$6*periods_per_year)/MortgageCalculator!$L$9,0)))),start_rate))</f>
        <v>5.5E-2</v>
      </c>
      <c r="D29" s="76">
        <f t="shared" si="2"/>
        <v>622.33000000000004</v>
      </c>
      <c r="E29" s="76">
        <f t="shared" si="3"/>
        <v>1225.6300000000001</v>
      </c>
      <c r="F29" s="76">
        <f t="shared" si="4"/>
        <v>603.30000000000007</v>
      </c>
      <c r="G29" s="76">
        <f t="shared" si="5"/>
        <v>135176.86000000002</v>
      </c>
    </row>
    <row r="30" spans="1:7">
      <c r="A30" s="73">
        <f t="shared" si="0"/>
        <v>27</v>
      </c>
      <c r="B30" s="74">
        <f t="shared" si="1"/>
        <v>40603</v>
      </c>
      <c r="C30" s="75">
        <f>IF(A30="","",IF(variable,IF(A30&lt;MortgageCalculator!$L$6*periods_per_year,start_rate,IF(MortgageCalculator!$L$10&gt;=0,MIN(MortgageCalculator!$L$7,start_rate+MortgageCalculator!$L$10*ROUNDUP((A30-MortgageCalculator!$L$6*periods_per_year)/MortgageCalculator!$L$9,0)),MAX(MortgageCalculator!$L$8,start_rate+MortgageCalculator!$L$10*ROUNDUP((A30-MortgageCalculator!$L$6*periods_per_year)/MortgageCalculator!$L$9,0)))),start_rate))</f>
        <v>5.5E-2</v>
      </c>
      <c r="D30" s="76">
        <f t="shared" si="2"/>
        <v>619.55999999999995</v>
      </c>
      <c r="E30" s="76">
        <f t="shared" si="3"/>
        <v>1225.6300000000001</v>
      </c>
      <c r="F30" s="76">
        <f t="shared" si="4"/>
        <v>606.07000000000016</v>
      </c>
      <c r="G30" s="76">
        <f t="shared" si="5"/>
        <v>134570.79</v>
      </c>
    </row>
    <row r="31" spans="1:7">
      <c r="A31" s="73">
        <f t="shared" si="0"/>
        <v>28</v>
      </c>
      <c r="B31" s="74">
        <f t="shared" si="1"/>
        <v>40634</v>
      </c>
      <c r="C31" s="75">
        <f>IF(A31="","",IF(variable,IF(A31&lt;MortgageCalculator!$L$6*periods_per_year,start_rate,IF(MortgageCalculator!$L$10&gt;=0,MIN(MortgageCalculator!$L$7,start_rate+MortgageCalculator!$L$10*ROUNDUP((A31-MortgageCalculator!$L$6*periods_per_year)/MortgageCalculator!$L$9,0)),MAX(MortgageCalculator!$L$8,start_rate+MortgageCalculator!$L$10*ROUNDUP((A31-MortgageCalculator!$L$6*periods_per_year)/MortgageCalculator!$L$9,0)))),start_rate))</f>
        <v>5.5E-2</v>
      </c>
      <c r="D31" s="76">
        <f t="shared" si="2"/>
        <v>616.78</v>
      </c>
      <c r="E31" s="76">
        <f t="shared" si="3"/>
        <v>1225.6300000000001</v>
      </c>
      <c r="F31" s="76">
        <f t="shared" si="4"/>
        <v>608.85000000000014</v>
      </c>
      <c r="G31" s="76">
        <f t="shared" si="5"/>
        <v>133961.94</v>
      </c>
    </row>
    <row r="32" spans="1:7">
      <c r="A32" s="73">
        <f t="shared" si="0"/>
        <v>29</v>
      </c>
      <c r="B32" s="74">
        <f t="shared" si="1"/>
        <v>40664</v>
      </c>
      <c r="C32" s="75">
        <f>IF(A32="","",IF(variable,IF(A32&lt;MortgageCalculator!$L$6*periods_per_year,start_rate,IF(MortgageCalculator!$L$10&gt;=0,MIN(MortgageCalculator!$L$7,start_rate+MortgageCalculator!$L$10*ROUNDUP((A32-MortgageCalculator!$L$6*periods_per_year)/MortgageCalculator!$L$9,0)),MAX(MortgageCalculator!$L$8,start_rate+MortgageCalculator!$L$10*ROUNDUP((A32-MortgageCalculator!$L$6*periods_per_year)/MortgageCalculator!$L$9,0)))),start_rate))</f>
        <v>5.5E-2</v>
      </c>
      <c r="D32" s="76">
        <f t="shared" si="2"/>
        <v>613.99</v>
      </c>
      <c r="E32" s="76">
        <f t="shared" si="3"/>
        <v>1225.6300000000001</v>
      </c>
      <c r="F32" s="76">
        <f t="shared" si="4"/>
        <v>611.6400000000001</v>
      </c>
      <c r="G32" s="76">
        <f t="shared" si="5"/>
        <v>133350.29999999999</v>
      </c>
    </row>
    <row r="33" spans="1:7">
      <c r="A33" s="73">
        <f t="shared" si="0"/>
        <v>30</v>
      </c>
      <c r="B33" s="74">
        <f t="shared" si="1"/>
        <v>40695</v>
      </c>
      <c r="C33" s="75">
        <f>IF(A33="","",IF(variable,IF(A33&lt;MortgageCalculator!$L$6*periods_per_year,start_rate,IF(MortgageCalculator!$L$10&gt;=0,MIN(MortgageCalculator!$L$7,start_rate+MortgageCalculator!$L$10*ROUNDUP((A33-MortgageCalculator!$L$6*periods_per_year)/MortgageCalculator!$L$9,0)),MAX(MortgageCalculator!$L$8,start_rate+MortgageCalculator!$L$10*ROUNDUP((A33-MortgageCalculator!$L$6*periods_per_year)/MortgageCalculator!$L$9,0)))),start_rate))</f>
        <v>5.5E-2</v>
      </c>
      <c r="D33" s="76">
        <f t="shared" si="2"/>
        <v>611.19000000000005</v>
      </c>
      <c r="E33" s="76">
        <f t="shared" si="3"/>
        <v>1225.6300000000001</v>
      </c>
      <c r="F33" s="76">
        <f t="shared" si="4"/>
        <v>614.44000000000005</v>
      </c>
      <c r="G33" s="76">
        <f t="shared" si="5"/>
        <v>132735.85999999999</v>
      </c>
    </row>
    <row r="34" spans="1:7">
      <c r="A34" s="73">
        <f t="shared" si="0"/>
        <v>31</v>
      </c>
      <c r="B34" s="74">
        <f t="shared" si="1"/>
        <v>40725</v>
      </c>
      <c r="C34" s="75">
        <f>IF(A34="","",IF(variable,IF(A34&lt;MortgageCalculator!$L$6*periods_per_year,start_rate,IF(MortgageCalculator!$L$10&gt;=0,MIN(MortgageCalculator!$L$7,start_rate+MortgageCalculator!$L$10*ROUNDUP((A34-MortgageCalculator!$L$6*periods_per_year)/MortgageCalculator!$L$9,0)),MAX(MortgageCalculator!$L$8,start_rate+MortgageCalculator!$L$10*ROUNDUP((A34-MortgageCalculator!$L$6*periods_per_year)/MortgageCalculator!$L$9,0)))),start_rate))</f>
        <v>5.5E-2</v>
      </c>
      <c r="D34" s="76">
        <f t="shared" si="2"/>
        <v>608.37</v>
      </c>
      <c r="E34" s="76">
        <f t="shared" si="3"/>
        <v>1225.6300000000001</v>
      </c>
      <c r="F34" s="76">
        <f t="shared" si="4"/>
        <v>617.2600000000001</v>
      </c>
      <c r="G34" s="76">
        <f t="shared" si="5"/>
        <v>132118.59999999998</v>
      </c>
    </row>
    <row r="35" spans="1:7">
      <c r="A35" s="73">
        <f t="shared" si="0"/>
        <v>32</v>
      </c>
      <c r="B35" s="74">
        <f t="shared" si="1"/>
        <v>40756</v>
      </c>
      <c r="C35" s="75">
        <f>IF(A35="","",IF(variable,IF(A35&lt;MortgageCalculator!$L$6*periods_per_year,start_rate,IF(MortgageCalculator!$L$10&gt;=0,MIN(MortgageCalculator!$L$7,start_rate+MortgageCalculator!$L$10*ROUNDUP((A35-MortgageCalculator!$L$6*periods_per_year)/MortgageCalculator!$L$9,0)),MAX(MortgageCalculator!$L$8,start_rate+MortgageCalculator!$L$10*ROUNDUP((A35-MortgageCalculator!$L$6*periods_per_year)/MortgageCalculator!$L$9,0)))),start_rate))</f>
        <v>5.5E-2</v>
      </c>
      <c r="D35" s="76">
        <f t="shared" si="2"/>
        <v>605.54</v>
      </c>
      <c r="E35" s="76">
        <f t="shared" si="3"/>
        <v>1225.6300000000001</v>
      </c>
      <c r="F35" s="76">
        <f t="shared" si="4"/>
        <v>620.09000000000015</v>
      </c>
      <c r="G35" s="76">
        <f t="shared" si="5"/>
        <v>131498.50999999998</v>
      </c>
    </row>
    <row r="36" spans="1:7">
      <c r="A36" s="73">
        <f t="shared" si="0"/>
        <v>33</v>
      </c>
      <c r="B36" s="74">
        <f t="shared" si="1"/>
        <v>40787</v>
      </c>
      <c r="C36" s="75">
        <f>IF(A36="","",IF(variable,IF(A36&lt;MortgageCalculator!$L$6*periods_per_year,start_rate,IF(MortgageCalculator!$L$10&gt;=0,MIN(MortgageCalculator!$L$7,start_rate+MortgageCalculator!$L$10*ROUNDUP((A36-MortgageCalculator!$L$6*periods_per_year)/MortgageCalculator!$L$9,0)),MAX(MortgageCalculator!$L$8,start_rate+MortgageCalculator!$L$10*ROUNDUP((A36-MortgageCalculator!$L$6*periods_per_year)/MortgageCalculator!$L$9,0)))),start_rate))</f>
        <v>5.5E-2</v>
      </c>
      <c r="D36" s="76">
        <f t="shared" si="2"/>
        <v>602.70000000000005</v>
      </c>
      <c r="E36" s="76">
        <f t="shared" si="3"/>
        <v>1225.6300000000001</v>
      </c>
      <c r="F36" s="76">
        <f t="shared" si="4"/>
        <v>622.93000000000006</v>
      </c>
      <c r="G36" s="76">
        <f t="shared" si="5"/>
        <v>130875.57999999999</v>
      </c>
    </row>
    <row r="37" spans="1:7">
      <c r="A37" s="73">
        <f t="shared" si="0"/>
        <v>34</v>
      </c>
      <c r="B37" s="74">
        <f t="shared" si="1"/>
        <v>40817</v>
      </c>
      <c r="C37" s="75">
        <f>IF(A37="","",IF(variable,IF(A37&lt;MortgageCalculator!$L$6*periods_per_year,start_rate,IF(MortgageCalculator!$L$10&gt;=0,MIN(MortgageCalculator!$L$7,start_rate+MortgageCalculator!$L$10*ROUNDUP((A37-MortgageCalculator!$L$6*periods_per_year)/MortgageCalculator!$L$9,0)),MAX(MortgageCalculator!$L$8,start_rate+MortgageCalculator!$L$10*ROUNDUP((A37-MortgageCalculator!$L$6*periods_per_year)/MortgageCalculator!$L$9,0)))),start_rate))</f>
        <v>5.5E-2</v>
      </c>
      <c r="D37" s="76">
        <f t="shared" si="2"/>
        <v>599.85</v>
      </c>
      <c r="E37" s="76">
        <f t="shared" si="3"/>
        <v>1225.6300000000001</v>
      </c>
      <c r="F37" s="76">
        <f t="shared" si="4"/>
        <v>625.78000000000009</v>
      </c>
      <c r="G37" s="76">
        <f t="shared" si="5"/>
        <v>130249.79999999999</v>
      </c>
    </row>
    <row r="38" spans="1:7">
      <c r="A38" s="73">
        <f t="shared" si="0"/>
        <v>35</v>
      </c>
      <c r="B38" s="74">
        <f t="shared" si="1"/>
        <v>40848</v>
      </c>
      <c r="C38" s="75">
        <f>IF(A38="","",IF(variable,IF(A38&lt;MortgageCalculator!$L$6*periods_per_year,start_rate,IF(MortgageCalculator!$L$10&gt;=0,MIN(MortgageCalculator!$L$7,start_rate+MortgageCalculator!$L$10*ROUNDUP((A38-MortgageCalculator!$L$6*periods_per_year)/MortgageCalculator!$L$9,0)),MAX(MortgageCalculator!$L$8,start_rate+MortgageCalculator!$L$10*ROUNDUP((A38-MortgageCalculator!$L$6*periods_per_year)/MortgageCalculator!$L$9,0)))),start_rate))</f>
        <v>5.5E-2</v>
      </c>
      <c r="D38" s="76">
        <f t="shared" si="2"/>
        <v>596.98</v>
      </c>
      <c r="E38" s="76">
        <f t="shared" si="3"/>
        <v>1225.6300000000001</v>
      </c>
      <c r="F38" s="76">
        <f t="shared" si="4"/>
        <v>628.65000000000009</v>
      </c>
      <c r="G38" s="76">
        <f t="shared" si="5"/>
        <v>129621.15</v>
      </c>
    </row>
    <row r="39" spans="1:7">
      <c r="A39" s="73">
        <f t="shared" si="0"/>
        <v>36</v>
      </c>
      <c r="B39" s="74">
        <f t="shared" si="1"/>
        <v>40878</v>
      </c>
      <c r="C39" s="75">
        <f>IF(A39="","",IF(variable,IF(A39&lt;MortgageCalculator!$L$6*periods_per_year,start_rate,IF(MortgageCalculator!$L$10&gt;=0,MIN(MortgageCalculator!$L$7,start_rate+MortgageCalculator!$L$10*ROUNDUP((A39-MortgageCalculator!$L$6*periods_per_year)/MortgageCalculator!$L$9,0)),MAX(MortgageCalculator!$L$8,start_rate+MortgageCalculator!$L$10*ROUNDUP((A39-MortgageCalculator!$L$6*periods_per_year)/MortgageCalculator!$L$9,0)))),start_rate))</f>
        <v>5.5E-2</v>
      </c>
      <c r="D39" s="76">
        <f t="shared" si="2"/>
        <v>594.1</v>
      </c>
      <c r="E39" s="76">
        <f t="shared" si="3"/>
        <v>1225.6300000000001</v>
      </c>
      <c r="F39" s="76">
        <f t="shared" si="4"/>
        <v>631.53000000000009</v>
      </c>
      <c r="G39" s="76">
        <f t="shared" si="5"/>
        <v>128989.62</v>
      </c>
    </row>
    <row r="40" spans="1:7">
      <c r="A40" s="73">
        <f t="shared" si="0"/>
        <v>37</v>
      </c>
      <c r="B40" s="74">
        <f t="shared" si="1"/>
        <v>40909</v>
      </c>
      <c r="C40" s="75">
        <f>IF(A40="","",IF(variable,IF(A40&lt;MortgageCalculator!$L$6*periods_per_year,start_rate,IF(MortgageCalculator!$L$10&gt;=0,MIN(MortgageCalculator!$L$7,start_rate+MortgageCalculator!$L$10*ROUNDUP((A40-MortgageCalculator!$L$6*periods_per_year)/MortgageCalculator!$L$9,0)),MAX(MortgageCalculator!$L$8,start_rate+MortgageCalculator!$L$10*ROUNDUP((A40-MortgageCalculator!$L$6*periods_per_year)/MortgageCalculator!$L$9,0)))),start_rate))</f>
        <v>5.5E-2</v>
      </c>
      <c r="D40" s="76">
        <f t="shared" si="2"/>
        <v>591.20000000000005</v>
      </c>
      <c r="E40" s="76">
        <f t="shared" si="3"/>
        <v>1225.6300000000001</v>
      </c>
      <c r="F40" s="76">
        <f t="shared" si="4"/>
        <v>634.43000000000006</v>
      </c>
      <c r="G40" s="76">
        <f t="shared" si="5"/>
        <v>128355.19</v>
      </c>
    </row>
    <row r="41" spans="1:7">
      <c r="A41" s="73">
        <f t="shared" si="0"/>
        <v>38</v>
      </c>
      <c r="B41" s="74">
        <f t="shared" si="1"/>
        <v>40940</v>
      </c>
      <c r="C41" s="75">
        <f>IF(A41="","",IF(variable,IF(A41&lt;MortgageCalculator!$L$6*periods_per_year,start_rate,IF(MortgageCalculator!$L$10&gt;=0,MIN(MortgageCalculator!$L$7,start_rate+MortgageCalculator!$L$10*ROUNDUP((A41-MortgageCalculator!$L$6*periods_per_year)/MortgageCalculator!$L$9,0)),MAX(MortgageCalculator!$L$8,start_rate+MortgageCalculator!$L$10*ROUNDUP((A41-MortgageCalculator!$L$6*periods_per_year)/MortgageCalculator!$L$9,0)))),start_rate))</f>
        <v>5.5E-2</v>
      </c>
      <c r="D41" s="76">
        <f t="shared" si="2"/>
        <v>588.29</v>
      </c>
      <c r="E41" s="76">
        <f t="shared" si="3"/>
        <v>1225.6300000000001</v>
      </c>
      <c r="F41" s="76">
        <f t="shared" si="4"/>
        <v>637.34000000000015</v>
      </c>
      <c r="G41" s="76">
        <f t="shared" si="5"/>
        <v>127717.85</v>
      </c>
    </row>
    <row r="42" spans="1:7">
      <c r="A42" s="73">
        <f t="shared" si="0"/>
        <v>39</v>
      </c>
      <c r="B42" s="74">
        <f t="shared" si="1"/>
        <v>40969</v>
      </c>
      <c r="C42" s="75">
        <f>IF(A42="","",IF(variable,IF(A42&lt;MortgageCalculator!$L$6*periods_per_year,start_rate,IF(MortgageCalculator!$L$10&gt;=0,MIN(MortgageCalculator!$L$7,start_rate+MortgageCalculator!$L$10*ROUNDUP((A42-MortgageCalculator!$L$6*periods_per_year)/MortgageCalculator!$L$9,0)),MAX(MortgageCalculator!$L$8,start_rate+MortgageCalculator!$L$10*ROUNDUP((A42-MortgageCalculator!$L$6*periods_per_year)/MortgageCalculator!$L$9,0)))),start_rate))</f>
        <v>5.5E-2</v>
      </c>
      <c r="D42" s="76">
        <f t="shared" si="2"/>
        <v>585.37</v>
      </c>
      <c r="E42" s="76">
        <f t="shared" si="3"/>
        <v>1225.6300000000001</v>
      </c>
      <c r="F42" s="76">
        <f t="shared" si="4"/>
        <v>640.2600000000001</v>
      </c>
      <c r="G42" s="76">
        <f t="shared" si="5"/>
        <v>127077.59000000001</v>
      </c>
    </row>
    <row r="43" spans="1:7">
      <c r="A43" s="73">
        <f t="shared" si="0"/>
        <v>40</v>
      </c>
      <c r="B43" s="74">
        <f t="shared" si="1"/>
        <v>41000</v>
      </c>
      <c r="C43" s="75">
        <f>IF(A43="","",IF(variable,IF(A43&lt;MortgageCalculator!$L$6*periods_per_year,start_rate,IF(MortgageCalculator!$L$10&gt;=0,MIN(MortgageCalculator!$L$7,start_rate+MortgageCalculator!$L$10*ROUNDUP((A43-MortgageCalculator!$L$6*periods_per_year)/MortgageCalculator!$L$9,0)),MAX(MortgageCalculator!$L$8,start_rate+MortgageCalculator!$L$10*ROUNDUP((A43-MortgageCalculator!$L$6*periods_per_year)/MortgageCalculator!$L$9,0)))),start_rate))</f>
        <v>5.5E-2</v>
      </c>
      <c r="D43" s="76">
        <f t="shared" si="2"/>
        <v>582.44000000000005</v>
      </c>
      <c r="E43" s="76">
        <f t="shared" si="3"/>
        <v>1225.6300000000001</v>
      </c>
      <c r="F43" s="76">
        <f t="shared" si="4"/>
        <v>643.19000000000005</v>
      </c>
      <c r="G43" s="76">
        <f t="shared" si="5"/>
        <v>126434.40000000001</v>
      </c>
    </row>
    <row r="44" spans="1:7">
      <c r="A44" s="73">
        <f t="shared" si="0"/>
        <v>41</v>
      </c>
      <c r="B44" s="74">
        <f t="shared" si="1"/>
        <v>41030</v>
      </c>
      <c r="C44" s="75">
        <f>IF(A44="","",IF(variable,IF(A44&lt;MortgageCalculator!$L$6*periods_per_year,start_rate,IF(MortgageCalculator!$L$10&gt;=0,MIN(MortgageCalculator!$L$7,start_rate+MortgageCalculator!$L$10*ROUNDUP((A44-MortgageCalculator!$L$6*periods_per_year)/MortgageCalculator!$L$9,0)),MAX(MortgageCalculator!$L$8,start_rate+MortgageCalculator!$L$10*ROUNDUP((A44-MortgageCalculator!$L$6*periods_per_year)/MortgageCalculator!$L$9,0)))),start_rate))</f>
        <v>5.5E-2</v>
      </c>
      <c r="D44" s="76">
        <f t="shared" si="2"/>
        <v>579.49</v>
      </c>
      <c r="E44" s="76">
        <f t="shared" si="3"/>
        <v>1225.6300000000001</v>
      </c>
      <c r="F44" s="76">
        <f t="shared" si="4"/>
        <v>646.1400000000001</v>
      </c>
      <c r="G44" s="76">
        <f t="shared" si="5"/>
        <v>125788.26000000001</v>
      </c>
    </row>
    <row r="45" spans="1:7">
      <c r="A45" s="73">
        <f t="shared" si="0"/>
        <v>42</v>
      </c>
      <c r="B45" s="74">
        <f t="shared" si="1"/>
        <v>41061</v>
      </c>
      <c r="C45" s="75">
        <f>IF(A45="","",IF(variable,IF(A45&lt;MortgageCalculator!$L$6*periods_per_year,start_rate,IF(MortgageCalculator!$L$10&gt;=0,MIN(MortgageCalculator!$L$7,start_rate+MortgageCalculator!$L$10*ROUNDUP((A45-MortgageCalculator!$L$6*periods_per_year)/MortgageCalculator!$L$9,0)),MAX(MortgageCalculator!$L$8,start_rate+MortgageCalculator!$L$10*ROUNDUP((A45-MortgageCalculator!$L$6*periods_per_year)/MortgageCalculator!$L$9,0)))),start_rate))</f>
        <v>5.5E-2</v>
      </c>
      <c r="D45" s="76">
        <f t="shared" si="2"/>
        <v>576.53</v>
      </c>
      <c r="E45" s="76">
        <f t="shared" si="3"/>
        <v>1225.6300000000001</v>
      </c>
      <c r="F45" s="76">
        <f t="shared" si="4"/>
        <v>649.10000000000014</v>
      </c>
      <c r="G45" s="76">
        <f t="shared" si="5"/>
        <v>125139.16</v>
      </c>
    </row>
    <row r="46" spans="1:7">
      <c r="A46" s="73">
        <f t="shared" si="0"/>
        <v>43</v>
      </c>
      <c r="B46" s="74">
        <f t="shared" si="1"/>
        <v>41091</v>
      </c>
      <c r="C46" s="75">
        <f>IF(A46="","",IF(variable,IF(A46&lt;MortgageCalculator!$L$6*periods_per_year,start_rate,IF(MortgageCalculator!$L$10&gt;=0,MIN(MortgageCalculator!$L$7,start_rate+MortgageCalculator!$L$10*ROUNDUP((A46-MortgageCalculator!$L$6*periods_per_year)/MortgageCalculator!$L$9,0)),MAX(MortgageCalculator!$L$8,start_rate+MortgageCalculator!$L$10*ROUNDUP((A46-MortgageCalculator!$L$6*periods_per_year)/MortgageCalculator!$L$9,0)))),start_rate))</f>
        <v>5.5E-2</v>
      </c>
      <c r="D46" s="76">
        <f t="shared" si="2"/>
        <v>573.54999999999995</v>
      </c>
      <c r="E46" s="76">
        <f t="shared" si="3"/>
        <v>1225.6300000000001</v>
      </c>
      <c r="F46" s="76">
        <f t="shared" si="4"/>
        <v>652.08000000000015</v>
      </c>
      <c r="G46" s="76">
        <f t="shared" si="5"/>
        <v>124487.08</v>
      </c>
    </row>
    <row r="47" spans="1:7">
      <c r="A47" s="73">
        <f t="shared" si="0"/>
        <v>44</v>
      </c>
      <c r="B47" s="74">
        <f t="shared" si="1"/>
        <v>41122</v>
      </c>
      <c r="C47" s="75">
        <f>IF(A47="","",IF(variable,IF(A47&lt;MortgageCalculator!$L$6*periods_per_year,start_rate,IF(MortgageCalculator!$L$10&gt;=0,MIN(MortgageCalculator!$L$7,start_rate+MortgageCalculator!$L$10*ROUNDUP((A47-MortgageCalculator!$L$6*periods_per_year)/MortgageCalculator!$L$9,0)),MAX(MortgageCalculator!$L$8,start_rate+MortgageCalculator!$L$10*ROUNDUP((A47-MortgageCalculator!$L$6*periods_per_year)/MortgageCalculator!$L$9,0)))),start_rate))</f>
        <v>5.5E-2</v>
      </c>
      <c r="D47" s="76">
        <f t="shared" si="2"/>
        <v>570.57000000000005</v>
      </c>
      <c r="E47" s="76">
        <f t="shared" si="3"/>
        <v>1225.6300000000001</v>
      </c>
      <c r="F47" s="76">
        <f t="shared" si="4"/>
        <v>655.06000000000006</v>
      </c>
      <c r="G47" s="76">
        <f t="shared" si="5"/>
        <v>123832.02</v>
      </c>
    </row>
    <row r="48" spans="1:7">
      <c r="A48" s="73">
        <f t="shared" si="0"/>
        <v>45</v>
      </c>
      <c r="B48" s="74">
        <f t="shared" si="1"/>
        <v>41153</v>
      </c>
      <c r="C48" s="75">
        <f>IF(A48="","",IF(variable,IF(A48&lt;MortgageCalculator!$L$6*periods_per_year,start_rate,IF(MortgageCalculator!$L$10&gt;=0,MIN(MortgageCalculator!$L$7,start_rate+MortgageCalculator!$L$10*ROUNDUP((A48-MortgageCalculator!$L$6*periods_per_year)/MortgageCalculator!$L$9,0)),MAX(MortgageCalculator!$L$8,start_rate+MortgageCalculator!$L$10*ROUNDUP((A48-MortgageCalculator!$L$6*periods_per_year)/MortgageCalculator!$L$9,0)))),start_rate))</f>
        <v>5.5E-2</v>
      </c>
      <c r="D48" s="76">
        <f t="shared" si="2"/>
        <v>567.55999999999995</v>
      </c>
      <c r="E48" s="76">
        <f t="shared" si="3"/>
        <v>1225.6300000000001</v>
      </c>
      <c r="F48" s="76">
        <f t="shared" si="4"/>
        <v>658.07000000000016</v>
      </c>
      <c r="G48" s="76">
        <f t="shared" si="5"/>
        <v>123173.95</v>
      </c>
    </row>
    <row r="49" spans="1:7">
      <c r="A49" s="73">
        <f t="shared" si="0"/>
        <v>46</v>
      </c>
      <c r="B49" s="74">
        <f t="shared" si="1"/>
        <v>41183</v>
      </c>
      <c r="C49" s="75">
        <f>IF(A49="","",IF(variable,IF(A49&lt;MortgageCalculator!$L$6*periods_per_year,start_rate,IF(MortgageCalculator!$L$10&gt;=0,MIN(MortgageCalculator!$L$7,start_rate+MortgageCalculator!$L$10*ROUNDUP((A49-MortgageCalculator!$L$6*periods_per_year)/MortgageCalculator!$L$9,0)),MAX(MortgageCalculator!$L$8,start_rate+MortgageCalculator!$L$10*ROUNDUP((A49-MortgageCalculator!$L$6*periods_per_year)/MortgageCalculator!$L$9,0)))),start_rate))</f>
        <v>5.5E-2</v>
      </c>
      <c r="D49" s="76">
        <f t="shared" si="2"/>
        <v>564.54999999999995</v>
      </c>
      <c r="E49" s="76">
        <f t="shared" si="3"/>
        <v>1225.6300000000001</v>
      </c>
      <c r="F49" s="76">
        <f t="shared" si="4"/>
        <v>661.08000000000015</v>
      </c>
      <c r="G49" s="76">
        <f t="shared" si="5"/>
        <v>122512.87</v>
      </c>
    </row>
    <row r="50" spans="1:7">
      <c r="A50" s="73">
        <f t="shared" si="0"/>
        <v>47</v>
      </c>
      <c r="B50" s="74">
        <f t="shared" si="1"/>
        <v>41214</v>
      </c>
      <c r="C50" s="75">
        <f>IF(A50="","",IF(variable,IF(A50&lt;MortgageCalculator!$L$6*periods_per_year,start_rate,IF(MortgageCalculator!$L$10&gt;=0,MIN(MortgageCalculator!$L$7,start_rate+MortgageCalculator!$L$10*ROUNDUP((A50-MortgageCalculator!$L$6*periods_per_year)/MortgageCalculator!$L$9,0)),MAX(MortgageCalculator!$L$8,start_rate+MortgageCalculator!$L$10*ROUNDUP((A50-MortgageCalculator!$L$6*periods_per_year)/MortgageCalculator!$L$9,0)))),start_rate))</f>
        <v>5.5E-2</v>
      </c>
      <c r="D50" s="76">
        <f t="shared" si="2"/>
        <v>561.52</v>
      </c>
      <c r="E50" s="76">
        <f t="shared" si="3"/>
        <v>1225.6300000000001</v>
      </c>
      <c r="F50" s="76">
        <f t="shared" si="4"/>
        <v>664.11000000000013</v>
      </c>
      <c r="G50" s="76">
        <f t="shared" si="5"/>
        <v>121848.76</v>
      </c>
    </row>
    <row r="51" spans="1:7">
      <c r="A51" s="73">
        <f t="shared" si="0"/>
        <v>48</v>
      </c>
      <c r="B51" s="74">
        <f t="shared" si="1"/>
        <v>41244</v>
      </c>
      <c r="C51" s="75">
        <f>IF(A51="","",IF(variable,IF(A51&lt;MortgageCalculator!$L$6*periods_per_year,start_rate,IF(MortgageCalculator!$L$10&gt;=0,MIN(MortgageCalculator!$L$7,start_rate+MortgageCalculator!$L$10*ROUNDUP((A51-MortgageCalculator!$L$6*periods_per_year)/MortgageCalculator!$L$9,0)),MAX(MortgageCalculator!$L$8,start_rate+MortgageCalculator!$L$10*ROUNDUP((A51-MortgageCalculator!$L$6*periods_per_year)/MortgageCalculator!$L$9,0)))),start_rate))</f>
        <v>5.5E-2</v>
      </c>
      <c r="D51" s="76">
        <f t="shared" si="2"/>
        <v>558.47</v>
      </c>
      <c r="E51" s="76">
        <f t="shared" si="3"/>
        <v>1225.6300000000001</v>
      </c>
      <c r="F51" s="76">
        <f t="shared" si="4"/>
        <v>667.16000000000008</v>
      </c>
      <c r="G51" s="76">
        <f t="shared" si="5"/>
        <v>121181.59999999999</v>
      </c>
    </row>
    <row r="52" spans="1:7">
      <c r="A52" s="73">
        <f t="shared" si="0"/>
        <v>49</v>
      </c>
      <c r="B52" s="74">
        <f t="shared" si="1"/>
        <v>41275</v>
      </c>
      <c r="C52" s="75">
        <f>IF(A52="","",IF(variable,IF(A52&lt;MortgageCalculator!$L$6*periods_per_year,start_rate,IF(MortgageCalculator!$L$10&gt;=0,MIN(MortgageCalculator!$L$7,start_rate+MortgageCalculator!$L$10*ROUNDUP((A52-MortgageCalculator!$L$6*periods_per_year)/MortgageCalculator!$L$9,0)),MAX(MortgageCalculator!$L$8,start_rate+MortgageCalculator!$L$10*ROUNDUP((A52-MortgageCalculator!$L$6*periods_per_year)/MortgageCalculator!$L$9,0)))),start_rate))</f>
        <v>5.5E-2</v>
      </c>
      <c r="D52" s="76">
        <f t="shared" si="2"/>
        <v>555.41999999999996</v>
      </c>
      <c r="E52" s="76">
        <f t="shared" si="3"/>
        <v>1225.6300000000001</v>
      </c>
      <c r="F52" s="76">
        <f t="shared" si="4"/>
        <v>670.21000000000015</v>
      </c>
      <c r="G52" s="76">
        <f t="shared" si="5"/>
        <v>120511.38999999998</v>
      </c>
    </row>
    <row r="53" spans="1:7">
      <c r="A53" s="73">
        <f t="shared" si="0"/>
        <v>50</v>
      </c>
      <c r="B53" s="74">
        <f t="shared" si="1"/>
        <v>41306</v>
      </c>
      <c r="C53" s="75">
        <f>IF(A53="","",IF(variable,IF(A53&lt;MortgageCalculator!$L$6*periods_per_year,start_rate,IF(MortgageCalculator!$L$10&gt;=0,MIN(MortgageCalculator!$L$7,start_rate+MortgageCalculator!$L$10*ROUNDUP((A53-MortgageCalculator!$L$6*periods_per_year)/MortgageCalculator!$L$9,0)),MAX(MortgageCalculator!$L$8,start_rate+MortgageCalculator!$L$10*ROUNDUP((A53-MortgageCalculator!$L$6*periods_per_year)/MortgageCalculator!$L$9,0)))),start_rate))</f>
        <v>5.5E-2</v>
      </c>
      <c r="D53" s="76">
        <f t="shared" si="2"/>
        <v>552.34</v>
      </c>
      <c r="E53" s="76">
        <f t="shared" si="3"/>
        <v>1225.6300000000001</v>
      </c>
      <c r="F53" s="76">
        <f t="shared" si="4"/>
        <v>673.29000000000008</v>
      </c>
      <c r="G53" s="76">
        <f t="shared" si="5"/>
        <v>119838.09999999999</v>
      </c>
    </row>
    <row r="54" spans="1:7">
      <c r="A54" s="73">
        <f t="shared" si="0"/>
        <v>51</v>
      </c>
      <c r="B54" s="74">
        <f t="shared" si="1"/>
        <v>41334</v>
      </c>
      <c r="C54" s="75">
        <f>IF(A54="","",IF(variable,IF(A54&lt;MortgageCalculator!$L$6*periods_per_year,start_rate,IF(MortgageCalculator!$L$10&gt;=0,MIN(MortgageCalculator!$L$7,start_rate+MortgageCalculator!$L$10*ROUNDUP((A54-MortgageCalculator!$L$6*periods_per_year)/MortgageCalculator!$L$9,0)),MAX(MortgageCalculator!$L$8,start_rate+MortgageCalculator!$L$10*ROUNDUP((A54-MortgageCalculator!$L$6*periods_per_year)/MortgageCalculator!$L$9,0)))),start_rate))</f>
        <v>5.5E-2</v>
      </c>
      <c r="D54" s="76">
        <f t="shared" si="2"/>
        <v>549.26</v>
      </c>
      <c r="E54" s="76">
        <f t="shared" si="3"/>
        <v>1225.6300000000001</v>
      </c>
      <c r="F54" s="76">
        <f t="shared" si="4"/>
        <v>676.37000000000012</v>
      </c>
      <c r="G54" s="76">
        <f t="shared" si="5"/>
        <v>119161.73</v>
      </c>
    </row>
    <row r="55" spans="1:7">
      <c r="A55" s="73">
        <f t="shared" si="0"/>
        <v>52</v>
      </c>
      <c r="B55" s="74">
        <f t="shared" si="1"/>
        <v>41365</v>
      </c>
      <c r="C55" s="75">
        <f>IF(A55="","",IF(variable,IF(A55&lt;MortgageCalculator!$L$6*periods_per_year,start_rate,IF(MortgageCalculator!$L$10&gt;=0,MIN(MortgageCalculator!$L$7,start_rate+MortgageCalculator!$L$10*ROUNDUP((A55-MortgageCalculator!$L$6*periods_per_year)/MortgageCalculator!$L$9,0)),MAX(MortgageCalculator!$L$8,start_rate+MortgageCalculator!$L$10*ROUNDUP((A55-MortgageCalculator!$L$6*periods_per_year)/MortgageCalculator!$L$9,0)))),start_rate))</f>
        <v>5.5E-2</v>
      </c>
      <c r="D55" s="76">
        <f t="shared" si="2"/>
        <v>546.16</v>
      </c>
      <c r="E55" s="76">
        <f t="shared" si="3"/>
        <v>1225.6300000000001</v>
      </c>
      <c r="F55" s="76">
        <f t="shared" si="4"/>
        <v>679.47000000000014</v>
      </c>
      <c r="G55" s="76">
        <f t="shared" si="5"/>
        <v>118482.26</v>
      </c>
    </row>
    <row r="56" spans="1:7">
      <c r="A56" s="73">
        <f t="shared" si="0"/>
        <v>53</v>
      </c>
      <c r="B56" s="74">
        <f t="shared" si="1"/>
        <v>41395</v>
      </c>
      <c r="C56" s="75">
        <f>IF(A56="","",IF(variable,IF(A56&lt;MortgageCalculator!$L$6*periods_per_year,start_rate,IF(MortgageCalculator!$L$10&gt;=0,MIN(MortgageCalculator!$L$7,start_rate+MortgageCalculator!$L$10*ROUNDUP((A56-MortgageCalculator!$L$6*periods_per_year)/MortgageCalculator!$L$9,0)),MAX(MortgageCalculator!$L$8,start_rate+MortgageCalculator!$L$10*ROUNDUP((A56-MortgageCalculator!$L$6*periods_per_year)/MortgageCalculator!$L$9,0)))),start_rate))</f>
        <v>5.5E-2</v>
      </c>
      <c r="D56" s="76">
        <f t="shared" si="2"/>
        <v>543.04</v>
      </c>
      <c r="E56" s="76">
        <f t="shared" si="3"/>
        <v>1225.6300000000001</v>
      </c>
      <c r="F56" s="76">
        <f t="shared" si="4"/>
        <v>682.59000000000015</v>
      </c>
      <c r="G56" s="76">
        <f t="shared" si="5"/>
        <v>117799.67</v>
      </c>
    </row>
    <row r="57" spans="1:7">
      <c r="A57" s="73">
        <f t="shared" si="0"/>
        <v>54</v>
      </c>
      <c r="B57" s="74">
        <f t="shared" si="1"/>
        <v>41426</v>
      </c>
      <c r="C57" s="75">
        <f>IF(A57="","",IF(variable,IF(A57&lt;MortgageCalculator!$L$6*periods_per_year,start_rate,IF(MortgageCalculator!$L$10&gt;=0,MIN(MortgageCalculator!$L$7,start_rate+MortgageCalculator!$L$10*ROUNDUP((A57-MortgageCalculator!$L$6*periods_per_year)/MortgageCalculator!$L$9,0)),MAX(MortgageCalculator!$L$8,start_rate+MortgageCalculator!$L$10*ROUNDUP((A57-MortgageCalculator!$L$6*periods_per_year)/MortgageCalculator!$L$9,0)))),start_rate))</f>
        <v>5.5E-2</v>
      </c>
      <c r="D57" s="76">
        <f t="shared" si="2"/>
        <v>539.91999999999996</v>
      </c>
      <c r="E57" s="76">
        <f t="shared" si="3"/>
        <v>1225.6300000000001</v>
      </c>
      <c r="F57" s="76">
        <f t="shared" si="4"/>
        <v>685.71000000000015</v>
      </c>
      <c r="G57" s="76">
        <f t="shared" si="5"/>
        <v>117113.95999999999</v>
      </c>
    </row>
    <row r="58" spans="1:7">
      <c r="A58" s="73">
        <f t="shared" si="0"/>
        <v>55</v>
      </c>
      <c r="B58" s="74">
        <f t="shared" si="1"/>
        <v>41456</v>
      </c>
      <c r="C58" s="75">
        <f>IF(A58="","",IF(variable,IF(A58&lt;MortgageCalculator!$L$6*periods_per_year,start_rate,IF(MortgageCalculator!$L$10&gt;=0,MIN(MortgageCalculator!$L$7,start_rate+MortgageCalculator!$L$10*ROUNDUP((A58-MortgageCalculator!$L$6*periods_per_year)/MortgageCalculator!$L$9,0)),MAX(MortgageCalculator!$L$8,start_rate+MortgageCalculator!$L$10*ROUNDUP((A58-MortgageCalculator!$L$6*periods_per_year)/MortgageCalculator!$L$9,0)))),start_rate))</f>
        <v>5.5E-2</v>
      </c>
      <c r="D58" s="76">
        <f t="shared" si="2"/>
        <v>536.77</v>
      </c>
      <c r="E58" s="76">
        <f t="shared" si="3"/>
        <v>1225.6300000000001</v>
      </c>
      <c r="F58" s="76">
        <f t="shared" si="4"/>
        <v>688.86000000000013</v>
      </c>
      <c r="G58" s="76">
        <f t="shared" si="5"/>
        <v>116425.09999999999</v>
      </c>
    </row>
    <row r="59" spans="1:7">
      <c r="A59" s="73">
        <f t="shared" si="0"/>
        <v>56</v>
      </c>
      <c r="B59" s="74">
        <f t="shared" si="1"/>
        <v>41487</v>
      </c>
      <c r="C59" s="75">
        <f>IF(A59="","",IF(variable,IF(A59&lt;MortgageCalculator!$L$6*periods_per_year,start_rate,IF(MortgageCalculator!$L$10&gt;=0,MIN(MortgageCalculator!$L$7,start_rate+MortgageCalculator!$L$10*ROUNDUP((A59-MortgageCalculator!$L$6*periods_per_year)/MortgageCalculator!$L$9,0)),MAX(MortgageCalculator!$L$8,start_rate+MortgageCalculator!$L$10*ROUNDUP((A59-MortgageCalculator!$L$6*periods_per_year)/MortgageCalculator!$L$9,0)))),start_rate))</f>
        <v>5.5E-2</v>
      </c>
      <c r="D59" s="76">
        <f t="shared" si="2"/>
        <v>533.62</v>
      </c>
      <c r="E59" s="76">
        <f t="shared" si="3"/>
        <v>1225.6300000000001</v>
      </c>
      <c r="F59" s="76">
        <f t="shared" si="4"/>
        <v>692.0100000000001</v>
      </c>
      <c r="G59" s="76">
        <f t="shared" si="5"/>
        <v>115733.09</v>
      </c>
    </row>
    <row r="60" spans="1:7">
      <c r="A60" s="73">
        <f t="shared" si="0"/>
        <v>57</v>
      </c>
      <c r="B60" s="74">
        <f t="shared" si="1"/>
        <v>41518</v>
      </c>
      <c r="C60" s="75">
        <f>IF(A60="","",IF(variable,IF(A60&lt;MortgageCalculator!$L$6*periods_per_year,start_rate,IF(MortgageCalculator!$L$10&gt;=0,MIN(MortgageCalculator!$L$7,start_rate+MortgageCalculator!$L$10*ROUNDUP((A60-MortgageCalculator!$L$6*periods_per_year)/MortgageCalculator!$L$9,0)),MAX(MortgageCalculator!$L$8,start_rate+MortgageCalculator!$L$10*ROUNDUP((A60-MortgageCalculator!$L$6*periods_per_year)/MortgageCalculator!$L$9,0)))),start_rate))</f>
        <v>5.5E-2</v>
      </c>
      <c r="D60" s="76">
        <f t="shared" si="2"/>
        <v>530.44000000000005</v>
      </c>
      <c r="E60" s="76">
        <f t="shared" si="3"/>
        <v>1225.6300000000001</v>
      </c>
      <c r="F60" s="76">
        <f t="shared" si="4"/>
        <v>695.19</v>
      </c>
      <c r="G60" s="76">
        <f t="shared" si="5"/>
        <v>115037.9</v>
      </c>
    </row>
    <row r="61" spans="1:7">
      <c r="A61" s="73">
        <f t="shared" si="0"/>
        <v>58</v>
      </c>
      <c r="B61" s="74">
        <f t="shared" si="1"/>
        <v>41548</v>
      </c>
      <c r="C61" s="75">
        <f>IF(A61="","",IF(variable,IF(A61&lt;MortgageCalculator!$L$6*periods_per_year,start_rate,IF(MortgageCalculator!$L$10&gt;=0,MIN(MortgageCalculator!$L$7,start_rate+MortgageCalculator!$L$10*ROUNDUP((A61-MortgageCalculator!$L$6*periods_per_year)/MortgageCalculator!$L$9,0)),MAX(MortgageCalculator!$L$8,start_rate+MortgageCalculator!$L$10*ROUNDUP((A61-MortgageCalculator!$L$6*periods_per_year)/MortgageCalculator!$L$9,0)))),start_rate))</f>
        <v>5.5E-2</v>
      </c>
      <c r="D61" s="76">
        <f t="shared" si="2"/>
        <v>527.26</v>
      </c>
      <c r="E61" s="76">
        <f t="shared" si="3"/>
        <v>1225.6300000000001</v>
      </c>
      <c r="F61" s="76">
        <f t="shared" si="4"/>
        <v>698.37000000000012</v>
      </c>
      <c r="G61" s="76">
        <f t="shared" si="5"/>
        <v>114339.53</v>
      </c>
    </row>
    <row r="62" spans="1:7">
      <c r="A62" s="73">
        <f t="shared" si="0"/>
        <v>59</v>
      </c>
      <c r="B62" s="74">
        <f t="shared" si="1"/>
        <v>41579</v>
      </c>
      <c r="C62" s="75">
        <f>IF(A62="","",IF(variable,IF(A62&lt;MortgageCalculator!$L$6*periods_per_year,start_rate,IF(MortgageCalculator!$L$10&gt;=0,MIN(MortgageCalculator!$L$7,start_rate+MortgageCalculator!$L$10*ROUNDUP((A62-MortgageCalculator!$L$6*periods_per_year)/MortgageCalculator!$L$9,0)),MAX(MortgageCalculator!$L$8,start_rate+MortgageCalculator!$L$10*ROUNDUP((A62-MortgageCalculator!$L$6*periods_per_year)/MortgageCalculator!$L$9,0)))),start_rate))</f>
        <v>5.5E-2</v>
      </c>
      <c r="D62" s="76">
        <f t="shared" si="2"/>
        <v>524.05999999999995</v>
      </c>
      <c r="E62" s="76">
        <f t="shared" si="3"/>
        <v>1225.6300000000001</v>
      </c>
      <c r="F62" s="76">
        <f t="shared" si="4"/>
        <v>701.57000000000016</v>
      </c>
      <c r="G62" s="76">
        <f t="shared" si="5"/>
        <v>113637.95999999999</v>
      </c>
    </row>
    <row r="63" spans="1:7">
      <c r="A63" s="73">
        <f t="shared" si="0"/>
        <v>60</v>
      </c>
      <c r="B63" s="74">
        <f t="shared" si="1"/>
        <v>41609</v>
      </c>
      <c r="C63" s="75">
        <f>IF(A63="","",IF(variable,IF(A63&lt;MortgageCalculator!$L$6*periods_per_year,start_rate,IF(MortgageCalculator!$L$10&gt;=0,MIN(MortgageCalculator!$L$7,start_rate+MortgageCalculator!$L$10*ROUNDUP((A63-MortgageCalculator!$L$6*periods_per_year)/MortgageCalculator!$L$9,0)),MAX(MortgageCalculator!$L$8,start_rate+MortgageCalculator!$L$10*ROUNDUP((A63-MortgageCalculator!$L$6*periods_per_year)/MortgageCalculator!$L$9,0)))),start_rate))</f>
        <v>5.5E-2</v>
      </c>
      <c r="D63" s="76">
        <f t="shared" si="2"/>
        <v>520.84</v>
      </c>
      <c r="E63" s="76">
        <f t="shared" si="3"/>
        <v>1225.6300000000001</v>
      </c>
      <c r="F63" s="76">
        <f t="shared" si="4"/>
        <v>704.79000000000008</v>
      </c>
      <c r="G63" s="76">
        <f t="shared" si="5"/>
        <v>112933.17</v>
      </c>
    </row>
    <row r="64" spans="1:7">
      <c r="A64" s="73">
        <f t="shared" si="0"/>
        <v>61</v>
      </c>
      <c r="B64" s="74">
        <f t="shared" si="1"/>
        <v>41640</v>
      </c>
      <c r="C64" s="75">
        <f>IF(A64="","",IF(variable,IF(A64&lt;MortgageCalculator!$L$6*periods_per_year,start_rate,IF(MortgageCalculator!$L$10&gt;=0,MIN(MortgageCalculator!$L$7,start_rate+MortgageCalculator!$L$10*ROUNDUP((A64-MortgageCalculator!$L$6*periods_per_year)/MortgageCalculator!$L$9,0)),MAX(MortgageCalculator!$L$8,start_rate+MortgageCalculator!$L$10*ROUNDUP((A64-MortgageCalculator!$L$6*periods_per_year)/MortgageCalculator!$L$9,0)))),start_rate))</f>
        <v>5.5E-2</v>
      </c>
      <c r="D64" s="76">
        <f t="shared" si="2"/>
        <v>517.61</v>
      </c>
      <c r="E64" s="76">
        <f t="shared" si="3"/>
        <v>1225.6300000000001</v>
      </c>
      <c r="F64" s="76">
        <f t="shared" si="4"/>
        <v>708.0200000000001</v>
      </c>
      <c r="G64" s="76">
        <f t="shared" si="5"/>
        <v>112225.15</v>
      </c>
    </row>
    <row r="65" spans="1:7">
      <c r="A65" s="73">
        <f t="shared" si="0"/>
        <v>62</v>
      </c>
      <c r="B65" s="74">
        <f t="shared" si="1"/>
        <v>41671</v>
      </c>
      <c r="C65" s="75">
        <f>IF(A65="","",IF(variable,IF(A65&lt;MortgageCalculator!$L$6*periods_per_year,start_rate,IF(MortgageCalculator!$L$10&gt;=0,MIN(MortgageCalculator!$L$7,start_rate+MortgageCalculator!$L$10*ROUNDUP((A65-MortgageCalculator!$L$6*periods_per_year)/MortgageCalculator!$L$9,0)),MAX(MortgageCalculator!$L$8,start_rate+MortgageCalculator!$L$10*ROUNDUP((A65-MortgageCalculator!$L$6*periods_per_year)/MortgageCalculator!$L$9,0)))),start_rate))</f>
        <v>5.5E-2</v>
      </c>
      <c r="D65" s="76">
        <f t="shared" si="2"/>
        <v>514.37</v>
      </c>
      <c r="E65" s="76">
        <f t="shared" si="3"/>
        <v>1225.6300000000001</v>
      </c>
      <c r="F65" s="76">
        <f t="shared" si="4"/>
        <v>711.2600000000001</v>
      </c>
      <c r="G65" s="76">
        <f t="shared" si="5"/>
        <v>111513.89</v>
      </c>
    </row>
    <row r="66" spans="1:7">
      <c r="A66" s="73">
        <f t="shared" si="0"/>
        <v>63</v>
      </c>
      <c r="B66" s="74">
        <f t="shared" si="1"/>
        <v>41699</v>
      </c>
      <c r="C66" s="75">
        <f>IF(A66="","",IF(variable,IF(A66&lt;MortgageCalculator!$L$6*periods_per_year,start_rate,IF(MortgageCalculator!$L$10&gt;=0,MIN(MortgageCalculator!$L$7,start_rate+MortgageCalculator!$L$10*ROUNDUP((A66-MortgageCalculator!$L$6*periods_per_year)/MortgageCalculator!$L$9,0)),MAX(MortgageCalculator!$L$8,start_rate+MortgageCalculator!$L$10*ROUNDUP((A66-MortgageCalculator!$L$6*periods_per_year)/MortgageCalculator!$L$9,0)))),start_rate))</f>
        <v>5.5E-2</v>
      </c>
      <c r="D66" s="76">
        <f t="shared" si="2"/>
        <v>511.11</v>
      </c>
      <c r="E66" s="76">
        <f t="shared" si="3"/>
        <v>1225.6300000000001</v>
      </c>
      <c r="F66" s="76">
        <f t="shared" si="4"/>
        <v>714.5200000000001</v>
      </c>
      <c r="G66" s="76">
        <f t="shared" si="5"/>
        <v>110799.37</v>
      </c>
    </row>
    <row r="67" spans="1:7">
      <c r="A67" s="73">
        <f t="shared" si="0"/>
        <v>64</v>
      </c>
      <c r="B67" s="74">
        <f t="shared" si="1"/>
        <v>41730</v>
      </c>
      <c r="C67" s="75">
        <f>IF(A67="","",IF(variable,IF(A67&lt;MortgageCalculator!$L$6*periods_per_year,start_rate,IF(MortgageCalculator!$L$10&gt;=0,MIN(MortgageCalculator!$L$7,start_rate+MortgageCalculator!$L$10*ROUNDUP((A67-MortgageCalculator!$L$6*periods_per_year)/MortgageCalculator!$L$9,0)),MAX(MortgageCalculator!$L$8,start_rate+MortgageCalculator!$L$10*ROUNDUP((A67-MortgageCalculator!$L$6*periods_per_year)/MortgageCalculator!$L$9,0)))),start_rate))</f>
        <v>5.5E-2</v>
      </c>
      <c r="D67" s="76">
        <f t="shared" si="2"/>
        <v>507.83</v>
      </c>
      <c r="E67" s="76">
        <f t="shared" si="3"/>
        <v>1225.6300000000001</v>
      </c>
      <c r="F67" s="76">
        <f t="shared" si="4"/>
        <v>717.80000000000018</v>
      </c>
      <c r="G67" s="76">
        <f t="shared" si="5"/>
        <v>110081.56999999999</v>
      </c>
    </row>
    <row r="68" spans="1:7">
      <c r="A68" s="73">
        <f t="shared" ref="A68:A131" si="6">IF(G67="","",IF(OR(A67&gt;=nper,ROUND(G67,2)&lt;=0),"",A67+1))</f>
        <v>65</v>
      </c>
      <c r="B68" s="74">
        <f t="shared" ref="B68:B131" si="7">IF(A68="","",IF(OR(periods_per_year=26,periods_per_year=52),IF(periods_per_year=26,IF(A68=1,fpdate,B67+14),IF(periods_per_year=52,IF(A68=1,fpdate,B67+7),"n/a")),IF(periods_per_year=24,DATE(YEAR(fpdate),MONTH(fpdate)+(A68-1)/2+IF(AND(DAY(fpdate)&gt;=15,MOD(A68,2)=0),1,0),IF(MOD(A68,2)=0,IF(DAY(fpdate)&gt;=15,DAY(fpdate)-14,DAY(fpdate)+14),DAY(fpdate))),IF(DAY(DATE(YEAR(fpdate),MONTH(fpdate)+A68-1,DAY(fpdate)))&lt;&gt;DAY(fpdate),DATE(YEAR(fpdate),MONTH(fpdate)+A68,0),DATE(YEAR(fpdate),MONTH(fpdate)+A68-1,DAY(fpdate))))))</f>
        <v>41760</v>
      </c>
      <c r="C68" s="75">
        <f>IF(A68="","",IF(variable,IF(A68&lt;MortgageCalculator!$L$6*periods_per_year,start_rate,IF(MortgageCalculator!$L$10&gt;=0,MIN(MortgageCalculator!$L$7,start_rate+MortgageCalculator!$L$10*ROUNDUP((A68-MortgageCalculator!$L$6*periods_per_year)/MortgageCalculator!$L$9,0)),MAX(MortgageCalculator!$L$8,start_rate+MortgageCalculator!$L$10*ROUNDUP((A68-MortgageCalculator!$L$6*periods_per_year)/MortgageCalculator!$L$9,0)))),start_rate))</f>
        <v>5.5E-2</v>
      </c>
      <c r="D68" s="76">
        <f t="shared" ref="D68:D131" si="8">IF(A68="","",ROUND((((1+C68/CP)^(CP/periods_per_year))-1)*G67,2))</f>
        <v>504.54</v>
      </c>
      <c r="E68" s="76">
        <f t="shared" ref="E68:E131" si="9">IF(A68="","",IF(A68=nper,G67+D68,MIN(G67+D68,IF(C68=C67,E67,ROUND(-PMT(((1+C68/CP)^(CP/periods_per_year))-1,nper-A68+1,G67),2)))))</f>
        <v>1225.6300000000001</v>
      </c>
      <c r="F68" s="76">
        <f t="shared" ref="F68:F131" si="10">IF(A68="","",E68-D68)</f>
        <v>721.09000000000015</v>
      </c>
      <c r="G68" s="76">
        <f t="shared" ref="G68:G131" si="11">IF(A68="","",G67-F68)</f>
        <v>109360.48</v>
      </c>
    </row>
    <row r="69" spans="1:7">
      <c r="A69" s="73">
        <f t="shared" si="6"/>
        <v>66</v>
      </c>
      <c r="B69" s="74">
        <f t="shared" si="7"/>
        <v>41791</v>
      </c>
      <c r="C69" s="75">
        <f>IF(A69="","",IF(variable,IF(A69&lt;MortgageCalculator!$L$6*periods_per_year,start_rate,IF(MortgageCalculator!$L$10&gt;=0,MIN(MortgageCalculator!$L$7,start_rate+MortgageCalculator!$L$10*ROUNDUP((A69-MortgageCalculator!$L$6*periods_per_year)/MortgageCalculator!$L$9,0)),MAX(MortgageCalculator!$L$8,start_rate+MortgageCalculator!$L$10*ROUNDUP((A69-MortgageCalculator!$L$6*periods_per_year)/MortgageCalculator!$L$9,0)))),start_rate))</f>
        <v>5.5E-2</v>
      </c>
      <c r="D69" s="76">
        <f t="shared" si="8"/>
        <v>501.24</v>
      </c>
      <c r="E69" s="76">
        <f t="shared" si="9"/>
        <v>1225.6300000000001</v>
      </c>
      <c r="F69" s="76">
        <f t="shared" si="10"/>
        <v>724.3900000000001</v>
      </c>
      <c r="G69" s="76">
        <f t="shared" si="11"/>
        <v>108636.09</v>
      </c>
    </row>
    <row r="70" spans="1:7">
      <c r="A70" s="73">
        <f t="shared" si="6"/>
        <v>67</v>
      </c>
      <c r="B70" s="74">
        <f t="shared" si="7"/>
        <v>41821</v>
      </c>
      <c r="C70" s="75">
        <f>IF(A70="","",IF(variable,IF(A70&lt;MortgageCalculator!$L$6*periods_per_year,start_rate,IF(MortgageCalculator!$L$10&gt;=0,MIN(MortgageCalculator!$L$7,start_rate+MortgageCalculator!$L$10*ROUNDUP((A70-MortgageCalculator!$L$6*periods_per_year)/MortgageCalculator!$L$9,0)),MAX(MortgageCalculator!$L$8,start_rate+MortgageCalculator!$L$10*ROUNDUP((A70-MortgageCalculator!$L$6*periods_per_year)/MortgageCalculator!$L$9,0)))),start_rate))</f>
        <v>5.5E-2</v>
      </c>
      <c r="D70" s="76">
        <f t="shared" si="8"/>
        <v>497.92</v>
      </c>
      <c r="E70" s="76">
        <f t="shared" si="9"/>
        <v>1225.6300000000001</v>
      </c>
      <c r="F70" s="76">
        <f t="shared" si="10"/>
        <v>727.71</v>
      </c>
      <c r="G70" s="76">
        <f t="shared" si="11"/>
        <v>107908.37999999999</v>
      </c>
    </row>
    <row r="71" spans="1:7">
      <c r="A71" s="73">
        <f t="shared" si="6"/>
        <v>68</v>
      </c>
      <c r="B71" s="74">
        <f t="shared" si="7"/>
        <v>41852</v>
      </c>
      <c r="C71" s="75">
        <f>IF(A71="","",IF(variable,IF(A71&lt;MortgageCalculator!$L$6*periods_per_year,start_rate,IF(MortgageCalculator!$L$10&gt;=0,MIN(MortgageCalculator!$L$7,start_rate+MortgageCalculator!$L$10*ROUNDUP((A71-MortgageCalculator!$L$6*periods_per_year)/MortgageCalculator!$L$9,0)),MAX(MortgageCalculator!$L$8,start_rate+MortgageCalculator!$L$10*ROUNDUP((A71-MortgageCalculator!$L$6*periods_per_year)/MortgageCalculator!$L$9,0)))),start_rate))</f>
        <v>5.5E-2</v>
      </c>
      <c r="D71" s="76">
        <f t="shared" si="8"/>
        <v>494.58</v>
      </c>
      <c r="E71" s="76">
        <f t="shared" si="9"/>
        <v>1225.6300000000001</v>
      </c>
      <c r="F71" s="76">
        <f t="shared" si="10"/>
        <v>731.05000000000018</v>
      </c>
      <c r="G71" s="76">
        <f t="shared" si="11"/>
        <v>107177.32999999999</v>
      </c>
    </row>
    <row r="72" spans="1:7">
      <c r="A72" s="73">
        <f t="shared" si="6"/>
        <v>69</v>
      </c>
      <c r="B72" s="74">
        <f t="shared" si="7"/>
        <v>41883</v>
      </c>
      <c r="C72" s="75">
        <f>IF(A72="","",IF(variable,IF(A72&lt;MortgageCalculator!$L$6*periods_per_year,start_rate,IF(MortgageCalculator!$L$10&gt;=0,MIN(MortgageCalculator!$L$7,start_rate+MortgageCalculator!$L$10*ROUNDUP((A72-MortgageCalculator!$L$6*periods_per_year)/MortgageCalculator!$L$9,0)),MAX(MortgageCalculator!$L$8,start_rate+MortgageCalculator!$L$10*ROUNDUP((A72-MortgageCalculator!$L$6*periods_per_year)/MortgageCalculator!$L$9,0)))),start_rate))</f>
        <v>5.5E-2</v>
      </c>
      <c r="D72" s="76">
        <f t="shared" si="8"/>
        <v>491.23</v>
      </c>
      <c r="E72" s="76">
        <f t="shared" si="9"/>
        <v>1225.6300000000001</v>
      </c>
      <c r="F72" s="76">
        <f t="shared" si="10"/>
        <v>734.40000000000009</v>
      </c>
      <c r="G72" s="76">
        <f t="shared" si="11"/>
        <v>106442.93</v>
      </c>
    </row>
    <row r="73" spans="1:7">
      <c r="A73" s="73">
        <f t="shared" si="6"/>
        <v>70</v>
      </c>
      <c r="B73" s="74">
        <f t="shared" si="7"/>
        <v>41913</v>
      </c>
      <c r="C73" s="75">
        <f>IF(A73="","",IF(variable,IF(A73&lt;MortgageCalculator!$L$6*periods_per_year,start_rate,IF(MortgageCalculator!$L$10&gt;=0,MIN(MortgageCalculator!$L$7,start_rate+MortgageCalculator!$L$10*ROUNDUP((A73-MortgageCalculator!$L$6*periods_per_year)/MortgageCalculator!$L$9,0)),MAX(MortgageCalculator!$L$8,start_rate+MortgageCalculator!$L$10*ROUNDUP((A73-MortgageCalculator!$L$6*periods_per_year)/MortgageCalculator!$L$9,0)))),start_rate))</f>
        <v>5.5E-2</v>
      </c>
      <c r="D73" s="76">
        <f t="shared" si="8"/>
        <v>487.86</v>
      </c>
      <c r="E73" s="76">
        <f t="shared" si="9"/>
        <v>1225.6300000000001</v>
      </c>
      <c r="F73" s="76">
        <f t="shared" si="10"/>
        <v>737.7700000000001</v>
      </c>
      <c r="G73" s="76">
        <f t="shared" si="11"/>
        <v>105705.15999999999</v>
      </c>
    </row>
    <row r="74" spans="1:7">
      <c r="A74" s="73">
        <f t="shared" si="6"/>
        <v>71</v>
      </c>
      <c r="B74" s="74">
        <f t="shared" si="7"/>
        <v>41944</v>
      </c>
      <c r="C74" s="75">
        <f>IF(A74="","",IF(variable,IF(A74&lt;MortgageCalculator!$L$6*periods_per_year,start_rate,IF(MortgageCalculator!$L$10&gt;=0,MIN(MortgageCalculator!$L$7,start_rate+MortgageCalculator!$L$10*ROUNDUP((A74-MortgageCalculator!$L$6*periods_per_year)/MortgageCalculator!$L$9,0)),MAX(MortgageCalculator!$L$8,start_rate+MortgageCalculator!$L$10*ROUNDUP((A74-MortgageCalculator!$L$6*periods_per_year)/MortgageCalculator!$L$9,0)))),start_rate))</f>
        <v>5.5E-2</v>
      </c>
      <c r="D74" s="76">
        <f t="shared" si="8"/>
        <v>484.48</v>
      </c>
      <c r="E74" s="76">
        <f t="shared" si="9"/>
        <v>1225.6300000000001</v>
      </c>
      <c r="F74" s="76">
        <f t="shared" si="10"/>
        <v>741.15000000000009</v>
      </c>
      <c r="G74" s="76">
        <f t="shared" si="11"/>
        <v>104964.01</v>
      </c>
    </row>
    <row r="75" spans="1:7">
      <c r="A75" s="73">
        <f t="shared" si="6"/>
        <v>72</v>
      </c>
      <c r="B75" s="74">
        <f t="shared" si="7"/>
        <v>41974</v>
      </c>
      <c r="C75" s="75">
        <f>IF(A75="","",IF(variable,IF(A75&lt;MortgageCalculator!$L$6*periods_per_year,start_rate,IF(MortgageCalculator!$L$10&gt;=0,MIN(MortgageCalculator!$L$7,start_rate+MortgageCalculator!$L$10*ROUNDUP((A75-MortgageCalculator!$L$6*periods_per_year)/MortgageCalculator!$L$9,0)),MAX(MortgageCalculator!$L$8,start_rate+MortgageCalculator!$L$10*ROUNDUP((A75-MortgageCalculator!$L$6*periods_per_year)/MortgageCalculator!$L$9,0)))),start_rate))</f>
        <v>5.5E-2</v>
      </c>
      <c r="D75" s="76">
        <f t="shared" si="8"/>
        <v>481.09</v>
      </c>
      <c r="E75" s="76">
        <f t="shared" si="9"/>
        <v>1225.6300000000001</v>
      </c>
      <c r="F75" s="76">
        <f t="shared" si="10"/>
        <v>744.54000000000019</v>
      </c>
      <c r="G75" s="76">
        <f t="shared" si="11"/>
        <v>104219.47</v>
      </c>
    </row>
    <row r="76" spans="1:7">
      <c r="A76" s="73">
        <f t="shared" si="6"/>
        <v>73</v>
      </c>
      <c r="B76" s="74">
        <f t="shared" si="7"/>
        <v>42005</v>
      </c>
      <c r="C76" s="75">
        <f>IF(A76="","",IF(variable,IF(A76&lt;MortgageCalculator!$L$6*periods_per_year,start_rate,IF(MortgageCalculator!$L$10&gt;=0,MIN(MortgageCalculator!$L$7,start_rate+MortgageCalculator!$L$10*ROUNDUP((A76-MortgageCalculator!$L$6*periods_per_year)/MortgageCalculator!$L$9,0)),MAX(MortgageCalculator!$L$8,start_rate+MortgageCalculator!$L$10*ROUNDUP((A76-MortgageCalculator!$L$6*periods_per_year)/MortgageCalculator!$L$9,0)))),start_rate))</f>
        <v>5.5E-2</v>
      </c>
      <c r="D76" s="76">
        <f t="shared" si="8"/>
        <v>477.67</v>
      </c>
      <c r="E76" s="76">
        <f t="shared" si="9"/>
        <v>1225.6300000000001</v>
      </c>
      <c r="F76" s="76">
        <f t="shared" si="10"/>
        <v>747.96</v>
      </c>
      <c r="G76" s="76">
        <f t="shared" si="11"/>
        <v>103471.51</v>
      </c>
    </row>
    <row r="77" spans="1:7">
      <c r="A77" s="73">
        <f t="shared" si="6"/>
        <v>74</v>
      </c>
      <c r="B77" s="74">
        <f t="shared" si="7"/>
        <v>42036</v>
      </c>
      <c r="C77" s="75">
        <f>IF(A77="","",IF(variable,IF(A77&lt;MortgageCalculator!$L$6*periods_per_year,start_rate,IF(MortgageCalculator!$L$10&gt;=0,MIN(MortgageCalculator!$L$7,start_rate+MortgageCalculator!$L$10*ROUNDUP((A77-MortgageCalculator!$L$6*periods_per_year)/MortgageCalculator!$L$9,0)),MAX(MortgageCalculator!$L$8,start_rate+MortgageCalculator!$L$10*ROUNDUP((A77-MortgageCalculator!$L$6*periods_per_year)/MortgageCalculator!$L$9,0)))),start_rate))</f>
        <v>5.5E-2</v>
      </c>
      <c r="D77" s="76">
        <f t="shared" si="8"/>
        <v>474.24</v>
      </c>
      <c r="E77" s="76">
        <f t="shared" si="9"/>
        <v>1225.6300000000001</v>
      </c>
      <c r="F77" s="76">
        <f t="shared" si="10"/>
        <v>751.3900000000001</v>
      </c>
      <c r="G77" s="76">
        <f t="shared" si="11"/>
        <v>102720.12</v>
      </c>
    </row>
    <row r="78" spans="1:7">
      <c r="A78" s="73">
        <f t="shared" si="6"/>
        <v>75</v>
      </c>
      <c r="B78" s="74">
        <f t="shared" si="7"/>
        <v>42064</v>
      </c>
      <c r="C78" s="75">
        <f>IF(A78="","",IF(variable,IF(A78&lt;MortgageCalculator!$L$6*periods_per_year,start_rate,IF(MortgageCalculator!$L$10&gt;=0,MIN(MortgageCalculator!$L$7,start_rate+MortgageCalculator!$L$10*ROUNDUP((A78-MortgageCalculator!$L$6*periods_per_year)/MortgageCalculator!$L$9,0)),MAX(MortgageCalculator!$L$8,start_rate+MortgageCalculator!$L$10*ROUNDUP((A78-MortgageCalculator!$L$6*periods_per_year)/MortgageCalculator!$L$9,0)))),start_rate))</f>
        <v>5.5E-2</v>
      </c>
      <c r="D78" s="76">
        <f t="shared" si="8"/>
        <v>470.8</v>
      </c>
      <c r="E78" s="76">
        <f t="shared" si="9"/>
        <v>1225.6300000000001</v>
      </c>
      <c r="F78" s="76">
        <f t="shared" si="10"/>
        <v>754.83000000000015</v>
      </c>
      <c r="G78" s="76">
        <f t="shared" si="11"/>
        <v>101965.29</v>
      </c>
    </row>
    <row r="79" spans="1:7">
      <c r="A79" s="73">
        <f t="shared" si="6"/>
        <v>76</v>
      </c>
      <c r="B79" s="74">
        <f t="shared" si="7"/>
        <v>42095</v>
      </c>
      <c r="C79" s="75">
        <f>IF(A79="","",IF(variable,IF(A79&lt;MortgageCalculator!$L$6*periods_per_year,start_rate,IF(MortgageCalculator!$L$10&gt;=0,MIN(MortgageCalculator!$L$7,start_rate+MortgageCalculator!$L$10*ROUNDUP((A79-MortgageCalculator!$L$6*periods_per_year)/MortgageCalculator!$L$9,0)),MAX(MortgageCalculator!$L$8,start_rate+MortgageCalculator!$L$10*ROUNDUP((A79-MortgageCalculator!$L$6*periods_per_year)/MortgageCalculator!$L$9,0)))),start_rate))</f>
        <v>5.5E-2</v>
      </c>
      <c r="D79" s="76">
        <f t="shared" si="8"/>
        <v>467.34</v>
      </c>
      <c r="E79" s="76">
        <f t="shared" si="9"/>
        <v>1225.6300000000001</v>
      </c>
      <c r="F79" s="76">
        <f t="shared" si="10"/>
        <v>758.29000000000019</v>
      </c>
      <c r="G79" s="76">
        <f t="shared" si="11"/>
        <v>101207</v>
      </c>
    </row>
    <row r="80" spans="1:7">
      <c r="A80" s="73">
        <f t="shared" si="6"/>
        <v>77</v>
      </c>
      <c r="B80" s="74">
        <f t="shared" si="7"/>
        <v>42125</v>
      </c>
      <c r="C80" s="75">
        <f>IF(A80="","",IF(variable,IF(A80&lt;MortgageCalculator!$L$6*periods_per_year,start_rate,IF(MortgageCalculator!$L$10&gt;=0,MIN(MortgageCalculator!$L$7,start_rate+MortgageCalculator!$L$10*ROUNDUP((A80-MortgageCalculator!$L$6*periods_per_year)/MortgageCalculator!$L$9,0)),MAX(MortgageCalculator!$L$8,start_rate+MortgageCalculator!$L$10*ROUNDUP((A80-MortgageCalculator!$L$6*periods_per_year)/MortgageCalculator!$L$9,0)))),start_rate))</f>
        <v>5.5E-2</v>
      </c>
      <c r="D80" s="76">
        <f t="shared" si="8"/>
        <v>463.87</v>
      </c>
      <c r="E80" s="76">
        <f t="shared" si="9"/>
        <v>1225.6300000000001</v>
      </c>
      <c r="F80" s="76">
        <f t="shared" si="10"/>
        <v>761.7600000000001</v>
      </c>
      <c r="G80" s="76">
        <f t="shared" si="11"/>
        <v>100445.24</v>
      </c>
    </row>
    <row r="81" spans="1:7">
      <c r="A81" s="73">
        <f t="shared" si="6"/>
        <v>78</v>
      </c>
      <c r="B81" s="74">
        <f t="shared" si="7"/>
        <v>42156</v>
      </c>
      <c r="C81" s="75">
        <f>IF(A81="","",IF(variable,IF(A81&lt;MortgageCalculator!$L$6*periods_per_year,start_rate,IF(MortgageCalculator!$L$10&gt;=0,MIN(MortgageCalculator!$L$7,start_rate+MortgageCalculator!$L$10*ROUNDUP((A81-MortgageCalculator!$L$6*periods_per_year)/MortgageCalculator!$L$9,0)),MAX(MortgageCalculator!$L$8,start_rate+MortgageCalculator!$L$10*ROUNDUP((A81-MortgageCalculator!$L$6*periods_per_year)/MortgageCalculator!$L$9,0)))),start_rate))</f>
        <v>5.5E-2</v>
      </c>
      <c r="D81" s="76">
        <f t="shared" si="8"/>
        <v>460.37</v>
      </c>
      <c r="E81" s="76">
        <f t="shared" si="9"/>
        <v>1225.6300000000001</v>
      </c>
      <c r="F81" s="76">
        <f t="shared" si="10"/>
        <v>765.2600000000001</v>
      </c>
      <c r="G81" s="76">
        <f t="shared" si="11"/>
        <v>99679.98000000001</v>
      </c>
    </row>
    <row r="82" spans="1:7">
      <c r="A82" s="73">
        <f t="shared" si="6"/>
        <v>79</v>
      </c>
      <c r="B82" s="74">
        <f t="shared" si="7"/>
        <v>42186</v>
      </c>
      <c r="C82" s="75">
        <f>IF(A82="","",IF(variable,IF(A82&lt;MortgageCalculator!$L$6*periods_per_year,start_rate,IF(MortgageCalculator!$L$10&gt;=0,MIN(MortgageCalculator!$L$7,start_rate+MortgageCalculator!$L$10*ROUNDUP((A82-MortgageCalculator!$L$6*periods_per_year)/MortgageCalculator!$L$9,0)),MAX(MortgageCalculator!$L$8,start_rate+MortgageCalculator!$L$10*ROUNDUP((A82-MortgageCalculator!$L$6*periods_per_year)/MortgageCalculator!$L$9,0)))),start_rate))</f>
        <v>5.5E-2</v>
      </c>
      <c r="D82" s="76">
        <f t="shared" si="8"/>
        <v>456.87</v>
      </c>
      <c r="E82" s="76">
        <f t="shared" si="9"/>
        <v>1225.6300000000001</v>
      </c>
      <c r="F82" s="76">
        <f t="shared" si="10"/>
        <v>768.7600000000001</v>
      </c>
      <c r="G82" s="76">
        <f t="shared" si="11"/>
        <v>98911.220000000016</v>
      </c>
    </row>
    <row r="83" spans="1:7">
      <c r="A83" s="73">
        <f t="shared" si="6"/>
        <v>80</v>
      </c>
      <c r="B83" s="74">
        <f t="shared" si="7"/>
        <v>42217</v>
      </c>
      <c r="C83" s="75">
        <f>IF(A83="","",IF(variable,IF(A83&lt;MortgageCalculator!$L$6*periods_per_year,start_rate,IF(MortgageCalculator!$L$10&gt;=0,MIN(MortgageCalculator!$L$7,start_rate+MortgageCalculator!$L$10*ROUNDUP((A83-MortgageCalculator!$L$6*periods_per_year)/MortgageCalculator!$L$9,0)),MAX(MortgageCalculator!$L$8,start_rate+MortgageCalculator!$L$10*ROUNDUP((A83-MortgageCalculator!$L$6*periods_per_year)/MortgageCalculator!$L$9,0)))),start_rate))</f>
        <v>5.5E-2</v>
      </c>
      <c r="D83" s="76">
        <f t="shared" si="8"/>
        <v>453.34</v>
      </c>
      <c r="E83" s="76">
        <f t="shared" si="9"/>
        <v>1225.6300000000001</v>
      </c>
      <c r="F83" s="76">
        <f t="shared" si="10"/>
        <v>772.29000000000019</v>
      </c>
      <c r="G83" s="76">
        <f t="shared" si="11"/>
        <v>98138.930000000022</v>
      </c>
    </row>
    <row r="84" spans="1:7">
      <c r="A84" s="73">
        <f t="shared" si="6"/>
        <v>81</v>
      </c>
      <c r="B84" s="74">
        <f t="shared" si="7"/>
        <v>42248</v>
      </c>
      <c r="C84" s="75">
        <f>IF(A84="","",IF(variable,IF(A84&lt;MortgageCalculator!$L$6*periods_per_year,start_rate,IF(MortgageCalculator!$L$10&gt;=0,MIN(MortgageCalculator!$L$7,start_rate+MortgageCalculator!$L$10*ROUNDUP((A84-MortgageCalculator!$L$6*periods_per_year)/MortgageCalculator!$L$9,0)),MAX(MortgageCalculator!$L$8,start_rate+MortgageCalculator!$L$10*ROUNDUP((A84-MortgageCalculator!$L$6*periods_per_year)/MortgageCalculator!$L$9,0)))),start_rate))</f>
        <v>5.5E-2</v>
      </c>
      <c r="D84" s="76">
        <f t="shared" si="8"/>
        <v>449.8</v>
      </c>
      <c r="E84" s="76">
        <f t="shared" si="9"/>
        <v>1225.6300000000001</v>
      </c>
      <c r="F84" s="76">
        <f t="shared" si="10"/>
        <v>775.83000000000015</v>
      </c>
      <c r="G84" s="76">
        <f t="shared" si="11"/>
        <v>97363.10000000002</v>
      </c>
    </row>
    <row r="85" spans="1:7">
      <c r="A85" s="73">
        <f t="shared" si="6"/>
        <v>82</v>
      </c>
      <c r="B85" s="74">
        <f t="shared" si="7"/>
        <v>42278</v>
      </c>
      <c r="C85" s="75">
        <f>IF(A85="","",IF(variable,IF(A85&lt;MortgageCalculator!$L$6*periods_per_year,start_rate,IF(MortgageCalculator!$L$10&gt;=0,MIN(MortgageCalculator!$L$7,start_rate+MortgageCalculator!$L$10*ROUNDUP((A85-MortgageCalculator!$L$6*periods_per_year)/MortgageCalculator!$L$9,0)),MAX(MortgageCalculator!$L$8,start_rate+MortgageCalculator!$L$10*ROUNDUP((A85-MortgageCalculator!$L$6*periods_per_year)/MortgageCalculator!$L$9,0)))),start_rate))</f>
        <v>5.5E-2</v>
      </c>
      <c r="D85" s="76">
        <f t="shared" si="8"/>
        <v>446.25</v>
      </c>
      <c r="E85" s="76">
        <f t="shared" si="9"/>
        <v>1225.6300000000001</v>
      </c>
      <c r="F85" s="76">
        <f t="shared" si="10"/>
        <v>779.38000000000011</v>
      </c>
      <c r="G85" s="76">
        <f t="shared" si="11"/>
        <v>96583.720000000016</v>
      </c>
    </row>
    <row r="86" spans="1:7">
      <c r="A86" s="73">
        <f t="shared" si="6"/>
        <v>83</v>
      </c>
      <c r="B86" s="74">
        <f t="shared" si="7"/>
        <v>42309</v>
      </c>
      <c r="C86" s="75">
        <f>IF(A86="","",IF(variable,IF(A86&lt;MortgageCalculator!$L$6*periods_per_year,start_rate,IF(MortgageCalculator!$L$10&gt;=0,MIN(MortgageCalculator!$L$7,start_rate+MortgageCalculator!$L$10*ROUNDUP((A86-MortgageCalculator!$L$6*periods_per_year)/MortgageCalculator!$L$9,0)),MAX(MortgageCalculator!$L$8,start_rate+MortgageCalculator!$L$10*ROUNDUP((A86-MortgageCalculator!$L$6*periods_per_year)/MortgageCalculator!$L$9,0)))),start_rate))</f>
        <v>5.5E-2</v>
      </c>
      <c r="D86" s="76">
        <f t="shared" si="8"/>
        <v>442.68</v>
      </c>
      <c r="E86" s="76">
        <f t="shared" si="9"/>
        <v>1225.6300000000001</v>
      </c>
      <c r="F86" s="76">
        <f t="shared" si="10"/>
        <v>782.95</v>
      </c>
      <c r="G86" s="76">
        <f t="shared" si="11"/>
        <v>95800.770000000019</v>
      </c>
    </row>
    <row r="87" spans="1:7">
      <c r="A87" s="73">
        <f t="shared" si="6"/>
        <v>84</v>
      </c>
      <c r="B87" s="74">
        <f t="shared" si="7"/>
        <v>42339</v>
      </c>
      <c r="C87" s="75">
        <f>IF(A87="","",IF(variable,IF(A87&lt;MortgageCalculator!$L$6*periods_per_year,start_rate,IF(MortgageCalculator!$L$10&gt;=0,MIN(MortgageCalculator!$L$7,start_rate+MortgageCalculator!$L$10*ROUNDUP((A87-MortgageCalculator!$L$6*periods_per_year)/MortgageCalculator!$L$9,0)),MAX(MortgageCalculator!$L$8,start_rate+MortgageCalculator!$L$10*ROUNDUP((A87-MortgageCalculator!$L$6*periods_per_year)/MortgageCalculator!$L$9,0)))),start_rate))</f>
        <v>5.5E-2</v>
      </c>
      <c r="D87" s="76">
        <f t="shared" si="8"/>
        <v>439.09</v>
      </c>
      <c r="E87" s="76">
        <f t="shared" si="9"/>
        <v>1225.6300000000001</v>
      </c>
      <c r="F87" s="76">
        <f t="shared" si="10"/>
        <v>786.54000000000019</v>
      </c>
      <c r="G87" s="76">
        <f t="shared" si="11"/>
        <v>95014.230000000025</v>
      </c>
    </row>
    <row r="88" spans="1:7">
      <c r="A88" s="73">
        <f t="shared" si="6"/>
        <v>85</v>
      </c>
      <c r="B88" s="74">
        <f t="shared" si="7"/>
        <v>42370</v>
      </c>
      <c r="C88" s="75">
        <f>IF(A88="","",IF(variable,IF(A88&lt;MortgageCalculator!$L$6*periods_per_year,start_rate,IF(MortgageCalculator!$L$10&gt;=0,MIN(MortgageCalculator!$L$7,start_rate+MortgageCalculator!$L$10*ROUNDUP((A88-MortgageCalculator!$L$6*periods_per_year)/MortgageCalculator!$L$9,0)),MAX(MortgageCalculator!$L$8,start_rate+MortgageCalculator!$L$10*ROUNDUP((A88-MortgageCalculator!$L$6*periods_per_year)/MortgageCalculator!$L$9,0)))),start_rate))</f>
        <v>5.5E-2</v>
      </c>
      <c r="D88" s="76">
        <f t="shared" si="8"/>
        <v>435.48</v>
      </c>
      <c r="E88" s="76">
        <f t="shared" si="9"/>
        <v>1225.6300000000001</v>
      </c>
      <c r="F88" s="76">
        <f t="shared" si="10"/>
        <v>790.15000000000009</v>
      </c>
      <c r="G88" s="76">
        <f t="shared" si="11"/>
        <v>94224.080000000031</v>
      </c>
    </row>
    <row r="89" spans="1:7">
      <c r="A89" s="73">
        <f t="shared" si="6"/>
        <v>86</v>
      </c>
      <c r="B89" s="74">
        <f t="shared" si="7"/>
        <v>42401</v>
      </c>
      <c r="C89" s="75">
        <f>IF(A89="","",IF(variable,IF(A89&lt;MortgageCalculator!$L$6*periods_per_year,start_rate,IF(MortgageCalculator!$L$10&gt;=0,MIN(MortgageCalculator!$L$7,start_rate+MortgageCalculator!$L$10*ROUNDUP((A89-MortgageCalculator!$L$6*periods_per_year)/MortgageCalculator!$L$9,0)),MAX(MortgageCalculator!$L$8,start_rate+MortgageCalculator!$L$10*ROUNDUP((A89-MortgageCalculator!$L$6*periods_per_year)/MortgageCalculator!$L$9,0)))),start_rate))</f>
        <v>5.5E-2</v>
      </c>
      <c r="D89" s="76">
        <f t="shared" si="8"/>
        <v>431.86</v>
      </c>
      <c r="E89" s="76">
        <f t="shared" si="9"/>
        <v>1225.6300000000001</v>
      </c>
      <c r="F89" s="76">
        <f t="shared" si="10"/>
        <v>793.7700000000001</v>
      </c>
      <c r="G89" s="76">
        <f t="shared" si="11"/>
        <v>93430.310000000027</v>
      </c>
    </row>
    <row r="90" spans="1:7">
      <c r="A90" s="73">
        <f t="shared" si="6"/>
        <v>87</v>
      </c>
      <c r="B90" s="74">
        <f t="shared" si="7"/>
        <v>42430</v>
      </c>
      <c r="C90" s="75">
        <f>IF(A90="","",IF(variable,IF(A90&lt;MortgageCalculator!$L$6*periods_per_year,start_rate,IF(MortgageCalculator!$L$10&gt;=0,MIN(MortgageCalculator!$L$7,start_rate+MortgageCalculator!$L$10*ROUNDUP((A90-MortgageCalculator!$L$6*periods_per_year)/MortgageCalculator!$L$9,0)),MAX(MortgageCalculator!$L$8,start_rate+MortgageCalculator!$L$10*ROUNDUP((A90-MortgageCalculator!$L$6*periods_per_year)/MortgageCalculator!$L$9,0)))),start_rate))</f>
        <v>5.5E-2</v>
      </c>
      <c r="D90" s="76">
        <f t="shared" si="8"/>
        <v>428.22</v>
      </c>
      <c r="E90" s="76">
        <f t="shared" si="9"/>
        <v>1225.6300000000001</v>
      </c>
      <c r="F90" s="76">
        <f t="shared" si="10"/>
        <v>797.41000000000008</v>
      </c>
      <c r="G90" s="76">
        <f t="shared" si="11"/>
        <v>92632.900000000023</v>
      </c>
    </row>
    <row r="91" spans="1:7">
      <c r="A91" s="73">
        <f t="shared" si="6"/>
        <v>88</v>
      </c>
      <c r="B91" s="74">
        <f t="shared" si="7"/>
        <v>42461</v>
      </c>
      <c r="C91" s="75">
        <f>IF(A91="","",IF(variable,IF(A91&lt;MortgageCalculator!$L$6*periods_per_year,start_rate,IF(MortgageCalculator!$L$10&gt;=0,MIN(MortgageCalculator!$L$7,start_rate+MortgageCalculator!$L$10*ROUNDUP((A91-MortgageCalculator!$L$6*periods_per_year)/MortgageCalculator!$L$9,0)),MAX(MortgageCalculator!$L$8,start_rate+MortgageCalculator!$L$10*ROUNDUP((A91-MortgageCalculator!$L$6*periods_per_year)/MortgageCalculator!$L$9,0)))),start_rate))</f>
        <v>5.5E-2</v>
      </c>
      <c r="D91" s="76">
        <f t="shared" si="8"/>
        <v>424.57</v>
      </c>
      <c r="E91" s="76">
        <f t="shared" si="9"/>
        <v>1225.6300000000001</v>
      </c>
      <c r="F91" s="76">
        <f t="shared" si="10"/>
        <v>801.06000000000017</v>
      </c>
      <c r="G91" s="76">
        <f t="shared" si="11"/>
        <v>91831.840000000026</v>
      </c>
    </row>
    <row r="92" spans="1:7">
      <c r="A92" s="73">
        <f t="shared" si="6"/>
        <v>89</v>
      </c>
      <c r="B92" s="74">
        <f t="shared" si="7"/>
        <v>42491</v>
      </c>
      <c r="C92" s="75">
        <f>IF(A92="","",IF(variable,IF(A92&lt;MortgageCalculator!$L$6*periods_per_year,start_rate,IF(MortgageCalculator!$L$10&gt;=0,MIN(MortgageCalculator!$L$7,start_rate+MortgageCalculator!$L$10*ROUNDUP((A92-MortgageCalculator!$L$6*periods_per_year)/MortgageCalculator!$L$9,0)),MAX(MortgageCalculator!$L$8,start_rate+MortgageCalculator!$L$10*ROUNDUP((A92-MortgageCalculator!$L$6*periods_per_year)/MortgageCalculator!$L$9,0)))),start_rate))</f>
        <v>5.5E-2</v>
      </c>
      <c r="D92" s="76">
        <f t="shared" si="8"/>
        <v>420.9</v>
      </c>
      <c r="E92" s="76">
        <f t="shared" si="9"/>
        <v>1225.6300000000001</v>
      </c>
      <c r="F92" s="76">
        <f t="shared" si="10"/>
        <v>804.73000000000013</v>
      </c>
      <c r="G92" s="76">
        <f t="shared" si="11"/>
        <v>91027.11000000003</v>
      </c>
    </row>
    <row r="93" spans="1:7">
      <c r="A93" s="73">
        <f t="shared" si="6"/>
        <v>90</v>
      </c>
      <c r="B93" s="74">
        <f t="shared" si="7"/>
        <v>42522</v>
      </c>
      <c r="C93" s="75">
        <f>IF(A93="","",IF(variable,IF(A93&lt;MortgageCalculator!$L$6*periods_per_year,start_rate,IF(MortgageCalculator!$L$10&gt;=0,MIN(MortgageCalculator!$L$7,start_rate+MortgageCalculator!$L$10*ROUNDUP((A93-MortgageCalculator!$L$6*periods_per_year)/MortgageCalculator!$L$9,0)),MAX(MortgageCalculator!$L$8,start_rate+MortgageCalculator!$L$10*ROUNDUP((A93-MortgageCalculator!$L$6*periods_per_year)/MortgageCalculator!$L$9,0)))),start_rate))</f>
        <v>5.5E-2</v>
      </c>
      <c r="D93" s="76">
        <f t="shared" si="8"/>
        <v>417.21</v>
      </c>
      <c r="E93" s="76">
        <f t="shared" si="9"/>
        <v>1225.6300000000001</v>
      </c>
      <c r="F93" s="76">
        <f t="shared" si="10"/>
        <v>808.42000000000007</v>
      </c>
      <c r="G93" s="76">
        <f t="shared" si="11"/>
        <v>90218.690000000031</v>
      </c>
    </row>
    <row r="94" spans="1:7">
      <c r="A94" s="73">
        <f t="shared" si="6"/>
        <v>91</v>
      </c>
      <c r="B94" s="74">
        <f t="shared" si="7"/>
        <v>42552</v>
      </c>
      <c r="C94" s="75">
        <f>IF(A94="","",IF(variable,IF(A94&lt;MortgageCalculator!$L$6*periods_per_year,start_rate,IF(MortgageCalculator!$L$10&gt;=0,MIN(MortgageCalculator!$L$7,start_rate+MortgageCalculator!$L$10*ROUNDUP((A94-MortgageCalculator!$L$6*periods_per_year)/MortgageCalculator!$L$9,0)),MAX(MortgageCalculator!$L$8,start_rate+MortgageCalculator!$L$10*ROUNDUP((A94-MortgageCalculator!$L$6*periods_per_year)/MortgageCalculator!$L$9,0)))),start_rate))</f>
        <v>5.5E-2</v>
      </c>
      <c r="D94" s="76">
        <f t="shared" si="8"/>
        <v>413.5</v>
      </c>
      <c r="E94" s="76">
        <f t="shared" si="9"/>
        <v>1225.6300000000001</v>
      </c>
      <c r="F94" s="76">
        <f t="shared" si="10"/>
        <v>812.13000000000011</v>
      </c>
      <c r="G94" s="76">
        <f t="shared" si="11"/>
        <v>89406.560000000027</v>
      </c>
    </row>
    <row r="95" spans="1:7">
      <c r="A95" s="73">
        <f t="shared" si="6"/>
        <v>92</v>
      </c>
      <c r="B95" s="74">
        <f t="shared" si="7"/>
        <v>42583</v>
      </c>
      <c r="C95" s="75">
        <f>IF(A95="","",IF(variable,IF(A95&lt;MortgageCalculator!$L$6*periods_per_year,start_rate,IF(MortgageCalculator!$L$10&gt;=0,MIN(MortgageCalculator!$L$7,start_rate+MortgageCalculator!$L$10*ROUNDUP((A95-MortgageCalculator!$L$6*periods_per_year)/MortgageCalculator!$L$9,0)),MAX(MortgageCalculator!$L$8,start_rate+MortgageCalculator!$L$10*ROUNDUP((A95-MortgageCalculator!$L$6*periods_per_year)/MortgageCalculator!$L$9,0)))),start_rate))</f>
        <v>5.5E-2</v>
      </c>
      <c r="D95" s="76">
        <f t="shared" si="8"/>
        <v>409.78</v>
      </c>
      <c r="E95" s="76">
        <f t="shared" si="9"/>
        <v>1225.6300000000001</v>
      </c>
      <c r="F95" s="76">
        <f t="shared" si="10"/>
        <v>815.85000000000014</v>
      </c>
      <c r="G95" s="76">
        <f t="shared" si="11"/>
        <v>88590.710000000021</v>
      </c>
    </row>
    <row r="96" spans="1:7">
      <c r="A96" s="73">
        <f t="shared" si="6"/>
        <v>93</v>
      </c>
      <c r="B96" s="74">
        <f t="shared" si="7"/>
        <v>42614</v>
      </c>
      <c r="C96" s="75">
        <f>IF(A96="","",IF(variable,IF(A96&lt;MortgageCalculator!$L$6*periods_per_year,start_rate,IF(MortgageCalculator!$L$10&gt;=0,MIN(MortgageCalculator!$L$7,start_rate+MortgageCalculator!$L$10*ROUNDUP((A96-MortgageCalculator!$L$6*periods_per_year)/MortgageCalculator!$L$9,0)),MAX(MortgageCalculator!$L$8,start_rate+MortgageCalculator!$L$10*ROUNDUP((A96-MortgageCalculator!$L$6*periods_per_year)/MortgageCalculator!$L$9,0)))),start_rate))</f>
        <v>5.5E-2</v>
      </c>
      <c r="D96" s="76">
        <f t="shared" si="8"/>
        <v>406.04</v>
      </c>
      <c r="E96" s="76">
        <f t="shared" si="9"/>
        <v>1225.6300000000001</v>
      </c>
      <c r="F96" s="76">
        <f t="shared" si="10"/>
        <v>819.59000000000015</v>
      </c>
      <c r="G96" s="76">
        <f t="shared" si="11"/>
        <v>87771.120000000024</v>
      </c>
    </row>
    <row r="97" spans="1:7">
      <c r="A97" s="73">
        <f t="shared" si="6"/>
        <v>94</v>
      </c>
      <c r="B97" s="74">
        <f t="shared" si="7"/>
        <v>42644</v>
      </c>
      <c r="C97" s="75">
        <f>IF(A97="","",IF(variable,IF(A97&lt;MortgageCalculator!$L$6*periods_per_year,start_rate,IF(MortgageCalculator!$L$10&gt;=0,MIN(MortgageCalculator!$L$7,start_rate+MortgageCalculator!$L$10*ROUNDUP((A97-MortgageCalculator!$L$6*periods_per_year)/MortgageCalculator!$L$9,0)),MAX(MortgageCalculator!$L$8,start_rate+MortgageCalculator!$L$10*ROUNDUP((A97-MortgageCalculator!$L$6*periods_per_year)/MortgageCalculator!$L$9,0)))),start_rate))</f>
        <v>5.5E-2</v>
      </c>
      <c r="D97" s="76">
        <f t="shared" si="8"/>
        <v>402.28</v>
      </c>
      <c r="E97" s="76">
        <f t="shared" si="9"/>
        <v>1225.6300000000001</v>
      </c>
      <c r="F97" s="76">
        <f t="shared" si="10"/>
        <v>823.35000000000014</v>
      </c>
      <c r="G97" s="76">
        <f t="shared" si="11"/>
        <v>86947.770000000019</v>
      </c>
    </row>
    <row r="98" spans="1:7">
      <c r="A98" s="73">
        <f t="shared" si="6"/>
        <v>95</v>
      </c>
      <c r="B98" s="74">
        <f t="shared" si="7"/>
        <v>42675</v>
      </c>
      <c r="C98" s="75">
        <f>IF(A98="","",IF(variable,IF(A98&lt;MortgageCalculator!$L$6*periods_per_year,start_rate,IF(MortgageCalculator!$L$10&gt;=0,MIN(MortgageCalculator!$L$7,start_rate+MortgageCalculator!$L$10*ROUNDUP((A98-MortgageCalculator!$L$6*periods_per_year)/MortgageCalculator!$L$9,0)),MAX(MortgageCalculator!$L$8,start_rate+MortgageCalculator!$L$10*ROUNDUP((A98-MortgageCalculator!$L$6*periods_per_year)/MortgageCalculator!$L$9,0)))),start_rate))</f>
        <v>5.5E-2</v>
      </c>
      <c r="D98" s="76">
        <f t="shared" si="8"/>
        <v>398.51</v>
      </c>
      <c r="E98" s="76">
        <f t="shared" si="9"/>
        <v>1225.6300000000001</v>
      </c>
      <c r="F98" s="76">
        <f t="shared" si="10"/>
        <v>827.12000000000012</v>
      </c>
      <c r="G98" s="76">
        <f t="shared" si="11"/>
        <v>86120.650000000023</v>
      </c>
    </row>
    <row r="99" spans="1:7">
      <c r="A99" s="73">
        <f t="shared" si="6"/>
        <v>96</v>
      </c>
      <c r="B99" s="74">
        <f t="shared" si="7"/>
        <v>42705</v>
      </c>
      <c r="C99" s="75">
        <f>IF(A99="","",IF(variable,IF(A99&lt;MortgageCalculator!$L$6*periods_per_year,start_rate,IF(MortgageCalculator!$L$10&gt;=0,MIN(MortgageCalculator!$L$7,start_rate+MortgageCalculator!$L$10*ROUNDUP((A99-MortgageCalculator!$L$6*periods_per_year)/MortgageCalculator!$L$9,0)),MAX(MortgageCalculator!$L$8,start_rate+MortgageCalculator!$L$10*ROUNDUP((A99-MortgageCalculator!$L$6*periods_per_year)/MortgageCalculator!$L$9,0)))),start_rate))</f>
        <v>5.5E-2</v>
      </c>
      <c r="D99" s="76">
        <f t="shared" si="8"/>
        <v>394.72</v>
      </c>
      <c r="E99" s="76">
        <f t="shared" si="9"/>
        <v>1225.6300000000001</v>
      </c>
      <c r="F99" s="76">
        <f t="shared" si="10"/>
        <v>830.91000000000008</v>
      </c>
      <c r="G99" s="76">
        <f t="shared" si="11"/>
        <v>85289.74000000002</v>
      </c>
    </row>
    <row r="100" spans="1:7">
      <c r="A100" s="73">
        <f t="shared" si="6"/>
        <v>97</v>
      </c>
      <c r="B100" s="74">
        <f t="shared" si="7"/>
        <v>42736</v>
      </c>
      <c r="C100" s="75">
        <f>IF(A100="","",IF(variable,IF(A100&lt;MortgageCalculator!$L$6*periods_per_year,start_rate,IF(MortgageCalculator!$L$10&gt;=0,MIN(MortgageCalculator!$L$7,start_rate+MortgageCalculator!$L$10*ROUNDUP((A100-MortgageCalculator!$L$6*periods_per_year)/MortgageCalculator!$L$9,0)),MAX(MortgageCalculator!$L$8,start_rate+MortgageCalculator!$L$10*ROUNDUP((A100-MortgageCalculator!$L$6*periods_per_year)/MortgageCalculator!$L$9,0)))),start_rate))</f>
        <v>5.5E-2</v>
      </c>
      <c r="D100" s="76">
        <f t="shared" si="8"/>
        <v>390.91</v>
      </c>
      <c r="E100" s="76">
        <f t="shared" si="9"/>
        <v>1225.6300000000001</v>
      </c>
      <c r="F100" s="76">
        <f t="shared" si="10"/>
        <v>834.72</v>
      </c>
      <c r="G100" s="76">
        <f t="shared" si="11"/>
        <v>84455.020000000019</v>
      </c>
    </row>
    <row r="101" spans="1:7">
      <c r="A101" s="73">
        <f t="shared" si="6"/>
        <v>98</v>
      </c>
      <c r="B101" s="74">
        <f t="shared" si="7"/>
        <v>42767</v>
      </c>
      <c r="C101" s="75">
        <f>IF(A101="","",IF(variable,IF(A101&lt;MortgageCalculator!$L$6*periods_per_year,start_rate,IF(MortgageCalculator!$L$10&gt;=0,MIN(MortgageCalculator!$L$7,start_rate+MortgageCalculator!$L$10*ROUNDUP((A101-MortgageCalculator!$L$6*periods_per_year)/MortgageCalculator!$L$9,0)),MAX(MortgageCalculator!$L$8,start_rate+MortgageCalculator!$L$10*ROUNDUP((A101-MortgageCalculator!$L$6*periods_per_year)/MortgageCalculator!$L$9,0)))),start_rate))</f>
        <v>5.5E-2</v>
      </c>
      <c r="D101" s="76">
        <f t="shared" si="8"/>
        <v>387.09</v>
      </c>
      <c r="E101" s="76">
        <f t="shared" si="9"/>
        <v>1225.6300000000001</v>
      </c>
      <c r="F101" s="76">
        <f t="shared" si="10"/>
        <v>838.54000000000019</v>
      </c>
      <c r="G101" s="76">
        <f t="shared" si="11"/>
        <v>83616.480000000025</v>
      </c>
    </row>
    <row r="102" spans="1:7">
      <c r="A102" s="73">
        <f t="shared" si="6"/>
        <v>99</v>
      </c>
      <c r="B102" s="74">
        <f t="shared" si="7"/>
        <v>42795</v>
      </c>
      <c r="C102" s="75">
        <f>IF(A102="","",IF(variable,IF(A102&lt;MortgageCalculator!$L$6*periods_per_year,start_rate,IF(MortgageCalculator!$L$10&gt;=0,MIN(MortgageCalculator!$L$7,start_rate+MortgageCalculator!$L$10*ROUNDUP((A102-MortgageCalculator!$L$6*periods_per_year)/MortgageCalculator!$L$9,0)),MAX(MortgageCalculator!$L$8,start_rate+MortgageCalculator!$L$10*ROUNDUP((A102-MortgageCalculator!$L$6*periods_per_year)/MortgageCalculator!$L$9,0)))),start_rate))</f>
        <v>5.5E-2</v>
      </c>
      <c r="D102" s="76">
        <f t="shared" si="8"/>
        <v>383.24</v>
      </c>
      <c r="E102" s="76">
        <f t="shared" si="9"/>
        <v>1225.6300000000001</v>
      </c>
      <c r="F102" s="76">
        <f t="shared" si="10"/>
        <v>842.3900000000001</v>
      </c>
      <c r="G102" s="76">
        <f t="shared" si="11"/>
        <v>82774.090000000026</v>
      </c>
    </row>
    <row r="103" spans="1:7">
      <c r="A103" s="73">
        <f t="shared" si="6"/>
        <v>100</v>
      </c>
      <c r="B103" s="74">
        <f t="shared" si="7"/>
        <v>42826</v>
      </c>
      <c r="C103" s="75">
        <f>IF(A103="","",IF(variable,IF(A103&lt;MortgageCalculator!$L$6*periods_per_year,start_rate,IF(MortgageCalculator!$L$10&gt;=0,MIN(MortgageCalculator!$L$7,start_rate+MortgageCalculator!$L$10*ROUNDUP((A103-MortgageCalculator!$L$6*periods_per_year)/MortgageCalculator!$L$9,0)),MAX(MortgageCalculator!$L$8,start_rate+MortgageCalculator!$L$10*ROUNDUP((A103-MortgageCalculator!$L$6*periods_per_year)/MortgageCalculator!$L$9,0)))),start_rate))</f>
        <v>5.5E-2</v>
      </c>
      <c r="D103" s="76">
        <f t="shared" si="8"/>
        <v>379.38</v>
      </c>
      <c r="E103" s="76">
        <f t="shared" si="9"/>
        <v>1225.6300000000001</v>
      </c>
      <c r="F103" s="76">
        <f t="shared" si="10"/>
        <v>846.25000000000011</v>
      </c>
      <c r="G103" s="76">
        <f t="shared" si="11"/>
        <v>81927.840000000026</v>
      </c>
    </row>
    <row r="104" spans="1:7">
      <c r="A104" s="73">
        <f t="shared" si="6"/>
        <v>101</v>
      </c>
      <c r="B104" s="74">
        <f t="shared" si="7"/>
        <v>42856</v>
      </c>
      <c r="C104" s="75">
        <f>IF(A104="","",IF(variable,IF(A104&lt;MortgageCalculator!$L$6*periods_per_year,start_rate,IF(MortgageCalculator!$L$10&gt;=0,MIN(MortgageCalculator!$L$7,start_rate+MortgageCalculator!$L$10*ROUNDUP((A104-MortgageCalculator!$L$6*periods_per_year)/MortgageCalculator!$L$9,0)),MAX(MortgageCalculator!$L$8,start_rate+MortgageCalculator!$L$10*ROUNDUP((A104-MortgageCalculator!$L$6*periods_per_year)/MortgageCalculator!$L$9,0)))),start_rate))</f>
        <v>5.5E-2</v>
      </c>
      <c r="D104" s="76">
        <f t="shared" si="8"/>
        <v>375.5</v>
      </c>
      <c r="E104" s="76">
        <f t="shared" si="9"/>
        <v>1225.6300000000001</v>
      </c>
      <c r="F104" s="76">
        <f t="shared" si="10"/>
        <v>850.13000000000011</v>
      </c>
      <c r="G104" s="76">
        <f t="shared" si="11"/>
        <v>81077.710000000021</v>
      </c>
    </row>
    <row r="105" spans="1:7">
      <c r="A105" s="73">
        <f t="shared" si="6"/>
        <v>102</v>
      </c>
      <c r="B105" s="74">
        <f t="shared" si="7"/>
        <v>42887</v>
      </c>
      <c r="C105" s="75">
        <f>IF(A105="","",IF(variable,IF(A105&lt;MortgageCalculator!$L$6*periods_per_year,start_rate,IF(MortgageCalculator!$L$10&gt;=0,MIN(MortgageCalculator!$L$7,start_rate+MortgageCalculator!$L$10*ROUNDUP((A105-MortgageCalculator!$L$6*periods_per_year)/MortgageCalculator!$L$9,0)),MAX(MortgageCalculator!$L$8,start_rate+MortgageCalculator!$L$10*ROUNDUP((A105-MortgageCalculator!$L$6*periods_per_year)/MortgageCalculator!$L$9,0)))),start_rate))</f>
        <v>5.5E-2</v>
      </c>
      <c r="D105" s="76">
        <f t="shared" si="8"/>
        <v>371.61</v>
      </c>
      <c r="E105" s="76">
        <f t="shared" si="9"/>
        <v>1225.6300000000001</v>
      </c>
      <c r="F105" s="76">
        <f t="shared" si="10"/>
        <v>854.0200000000001</v>
      </c>
      <c r="G105" s="76">
        <f t="shared" si="11"/>
        <v>80223.690000000017</v>
      </c>
    </row>
    <row r="106" spans="1:7">
      <c r="A106" s="73">
        <f t="shared" si="6"/>
        <v>103</v>
      </c>
      <c r="B106" s="74">
        <f t="shared" si="7"/>
        <v>42917</v>
      </c>
      <c r="C106" s="75">
        <f>IF(A106="","",IF(variable,IF(A106&lt;MortgageCalculator!$L$6*periods_per_year,start_rate,IF(MortgageCalculator!$L$10&gt;=0,MIN(MortgageCalculator!$L$7,start_rate+MortgageCalculator!$L$10*ROUNDUP((A106-MortgageCalculator!$L$6*periods_per_year)/MortgageCalculator!$L$9,0)),MAX(MortgageCalculator!$L$8,start_rate+MortgageCalculator!$L$10*ROUNDUP((A106-MortgageCalculator!$L$6*periods_per_year)/MortgageCalculator!$L$9,0)))),start_rate))</f>
        <v>5.5E-2</v>
      </c>
      <c r="D106" s="76">
        <f t="shared" si="8"/>
        <v>367.69</v>
      </c>
      <c r="E106" s="76">
        <f t="shared" si="9"/>
        <v>1225.6300000000001</v>
      </c>
      <c r="F106" s="76">
        <f t="shared" si="10"/>
        <v>857.94</v>
      </c>
      <c r="G106" s="76">
        <f t="shared" si="11"/>
        <v>79365.750000000015</v>
      </c>
    </row>
    <row r="107" spans="1:7">
      <c r="A107" s="73">
        <f t="shared" si="6"/>
        <v>104</v>
      </c>
      <c r="B107" s="74">
        <f t="shared" si="7"/>
        <v>42948</v>
      </c>
      <c r="C107" s="75">
        <f>IF(A107="","",IF(variable,IF(A107&lt;MortgageCalculator!$L$6*periods_per_year,start_rate,IF(MortgageCalculator!$L$10&gt;=0,MIN(MortgageCalculator!$L$7,start_rate+MortgageCalculator!$L$10*ROUNDUP((A107-MortgageCalculator!$L$6*periods_per_year)/MortgageCalculator!$L$9,0)),MAX(MortgageCalculator!$L$8,start_rate+MortgageCalculator!$L$10*ROUNDUP((A107-MortgageCalculator!$L$6*periods_per_year)/MortgageCalculator!$L$9,0)))),start_rate))</f>
        <v>5.5E-2</v>
      </c>
      <c r="D107" s="76">
        <f t="shared" si="8"/>
        <v>363.76</v>
      </c>
      <c r="E107" s="76">
        <f t="shared" si="9"/>
        <v>1225.6300000000001</v>
      </c>
      <c r="F107" s="76">
        <f t="shared" si="10"/>
        <v>861.87000000000012</v>
      </c>
      <c r="G107" s="76">
        <f t="shared" si="11"/>
        <v>78503.880000000019</v>
      </c>
    </row>
    <row r="108" spans="1:7">
      <c r="A108" s="73">
        <f t="shared" si="6"/>
        <v>105</v>
      </c>
      <c r="B108" s="74">
        <f t="shared" si="7"/>
        <v>42979</v>
      </c>
      <c r="C108" s="75">
        <f>IF(A108="","",IF(variable,IF(A108&lt;MortgageCalculator!$L$6*periods_per_year,start_rate,IF(MortgageCalculator!$L$10&gt;=0,MIN(MortgageCalculator!$L$7,start_rate+MortgageCalculator!$L$10*ROUNDUP((A108-MortgageCalculator!$L$6*periods_per_year)/MortgageCalculator!$L$9,0)),MAX(MortgageCalculator!$L$8,start_rate+MortgageCalculator!$L$10*ROUNDUP((A108-MortgageCalculator!$L$6*periods_per_year)/MortgageCalculator!$L$9,0)))),start_rate))</f>
        <v>5.5E-2</v>
      </c>
      <c r="D108" s="76">
        <f t="shared" si="8"/>
        <v>359.81</v>
      </c>
      <c r="E108" s="76">
        <f t="shared" si="9"/>
        <v>1225.6300000000001</v>
      </c>
      <c r="F108" s="76">
        <f t="shared" si="10"/>
        <v>865.82000000000016</v>
      </c>
      <c r="G108" s="76">
        <f t="shared" si="11"/>
        <v>77638.060000000012</v>
      </c>
    </row>
    <row r="109" spans="1:7">
      <c r="A109" s="73">
        <f t="shared" si="6"/>
        <v>106</v>
      </c>
      <c r="B109" s="74">
        <f t="shared" si="7"/>
        <v>43009</v>
      </c>
      <c r="C109" s="75">
        <f>IF(A109="","",IF(variable,IF(A109&lt;MortgageCalculator!$L$6*periods_per_year,start_rate,IF(MortgageCalculator!$L$10&gt;=0,MIN(MortgageCalculator!$L$7,start_rate+MortgageCalculator!$L$10*ROUNDUP((A109-MortgageCalculator!$L$6*periods_per_year)/MortgageCalculator!$L$9,0)),MAX(MortgageCalculator!$L$8,start_rate+MortgageCalculator!$L$10*ROUNDUP((A109-MortgageCalculator!$L$6*periods_per_year)/MortgageCalculator!$L$9,0)))),start_rate))</f>
        <v>5.5E-2</v>
      </c>
      <c r="D109" s="76">
        <f t="shared" si="8"/>
        <v>355.84</v>
      </c>
      <c r="E109" s="76">
        <f t="shared" si="9"/>
        <v>1225.6300000000001</v>
      </c>
      <c r="F109" s="76">
        <f t="shared" si="10"/>
        <v>869.79000000000019</v>
      </c>
      <c r="G109" s="76">
        <f t="shared" si="11"/>
        <v>76768.270000000019</v>
      </c>
    </row>
    <row r="110" spans="1:7">
      <c r="A110" s="73">
        <f t="shared" si="6"/>
        <v>107</v>
      </c>
      <c r="B110" s="74">
        <f t="shared" si="7"/>
        <v>43040</v>
      </c>
      <c r="C110" s="75">
        <f>IF(A110="","",IF(variable,IF(A110&lt;MortgageCalculator!$L$6*periods_per_year,start_rate,IF(MortgageCalculator!$L$10&gt;=0,MIN(MortgageCalculator!$L$7,start_rate+MortgageCalculator!$L$10*ROUNDUP((A110-MortgageCalculator!$L$6*periods_per_year)/MortgageCalculator!$L$9,0)),MAX(MortgageCalculator!$L$8,start_rate+MortgageCalculator!$L$10*ROUNDUP((A110-MortgageCalculator!$L$6*periods_per_year)/MortgageCalculator!$L$9,0)))),start_rate))</f>
        <v>5.5E-2</v>
      </c>
      <c r="D110" s="76">
        <f t="shared" si="8"/>
        <v>351.85</v>
      </c>
      <c r="E110" s="76">
        <f t="shared" si="9"/>
        <v>1225.6300000000001</v>
      </c>
      <c r="F110" s="76">
        <f t="shared" si="10"/>
        <v>873.78000000000009</v>
      </c>
      <c r="G110" s="76">
        <f t="shared" si="11"/>
        <v>75894.49000000002</v>
      </c>
    </row>
    <row r="111" spans="1:7">
      <c r="A111" s="73">
        <f t="shared" si="6"/>
        <v>108</v>
      </c>
      <c r="B111" s="74">
        <f t="shared" si="7"/>
        <v>43070</v>
      </c>
      <c r="C111" s="75">
        <f>IF(A111="","",IF(variable,IF(A111&lt;MortgageCalculator!$L$6*periods_per_year,start_rate,IF(MortgageCalculator!$L$10&gt;=0,MIN(MortgageCalculator!$L$7,start_rate+MortgageCalculator!$L$10*ROUNDUP((A111-MortgageCalculator!$L$6*periods_per_year)/MortgageCalculator!$L$9,0)),MAX(MortgageCalculator!$L$8,start_rate+MortgageCalculator!$L$10*ROUNDUP((A111-MortgageCalculator!$L$6*periods_per_year)/MortgageCalculator!$L$9,0)))),start_rate))</f>
        <v>5.5E-2</v>
      </c>
      <c r="D111" s="76">
        <f t="shared" si="8"/>
        <v>347.85</v>
      </c>
      <c r="E111" s="76">
        <f t="shared" si="9"/>
        <v>1225.6300000000001</v>
      </c>
      <c r="F111" s="76">
        <f t="shared" si="10"/>
        <v>877.78000000000009</v>
      </c>
      <c r="G111" s="76">
        <f t="shared" si="11"/>
        <v>75016.710000000021</v>
      </c>
    </row>
    <row r="112" spans="1:7">
      <c r="A112" s="73">
        <f t="shared" si="6"/>
        <v>109</v>
      </c>
      <c r="B112" s="74">
        <f t="shared" si="7"/>
        <v>43101</v>
      </c>
      <c r="C112" s="75">
        <f>IF(A112="","",IF(variable,IF(A112&lt;MortgageCalculator!$L$6*periods_per_year,start_rate,IF(MortgageCalculator!$L$10&gt;=0,MIN(MortgageCalculator!$L$7,start_rate+MortgageCalculator!$L$10*ROUNDUP((A112-MortgageCalculator!$L$6*periods_per_year)/MortgageCalculator!$L$9,0)),MAX(MortgageCalculator!$L$8,start_rate+MortgageCalculator!$L$10*ROUNDUP((A112-MortgageCalculator!$L$6*periods_per_year)/MortgageCalculator!$L$9,0)))),start_rate))</f>
        <v>5.5E-2</v>
      </c>
      <c r="D112" s="76">
        <f t="shared" si="8"/>
        <v>343.83</v>
      </c>
      <c r="E112" s="76">
        <f t="shared" si="9"/>
        <v>1225.6300000000001</v>
      </c>
      <c r="F112" s="76">
        <f t="shared" si="10"/>
        <v>881.80000000000018</v>
      </c>
      <c r="G112" s="76">
        <f t="shared" si="11"/>
        <v>74134.910000000018</v>
      </c>
    </row>
    <row r="113" spans="1:7">
      <c r="A113" s="73">
        <f t="shared" si="6"/>
        <v>110</v>
      </c>
      <c r="B113" s="74">
        <f t="shared" si="7"/>
        <v>43132</v>
      </c>
      <c r="C113" s="75">
        <f>IF(A113="","",IF(variable,IF(A113&lt;MortgageCalculator!$L$6*periods_per_year,start_rate,IF(MortgageCalculator!$L$10&gt;=0,MIN(MortgageCalculator!$L$7,start_rate+MortgageCalculator!$L$10*ROUNDUP((A113-MortgageCalculator!$L$6*periods_per_year)/MortgageCalculator!$L$9,0)),MAX(MortgageCalculator!$L$8,start_rate+MortgageCalculator!$L$10*ROUNDUP((A113-MortgageCalculator!$L$6*periods_per_year)/MortgageCalculator!$L$9,0)))),start_rate))</f>
        <v>5.5E-2</v>
      </c>
      <c r="D113" s="76">
        <f t="shared" si="8"/>
        <v>339.79</v>
      </c>
      <c r="E113" s="76">
        <f t="shared" si="9"/>
        <v>1225.6300000000001</v>
      </c>
      <c r="F113" s="76">
        <f t="shared" si="10"/>
        <v>885.84000000000015</v>
      </c>
      <c r="G113" s="76">
        <f t="shared" si="11"/>
        <v>73249.070000000022</v>
      </c>
    </row>
    <row r="114" spans="1:7">
      <c r="A114" s="73">
        <f t="shared" si="6"/>
        <v>111</v>
      </c>
      <c r="B114" s="74">
        <f t="shared" si="7"/>
        <v>43160</v>
      </c>
      <c r="C114" s="75">
        <f>IF(A114="","",IF(variable,IF(A114&lt;MortgageCalculator!$L$6*periods_per_year,start_rate,IF(MortgageCalculator!$L$10&gt;=0,MIN(MortgageCalculator!$L$7,start_rate+MortgageCalculator!$L$10*ROUNDUP((A114-MortgageCalculator!$L$6*periods_per_year)/MortgageCalculator!$L$9,0)),MAX(MortgageCalculator!$L$8,start_rate+MortgageCalculator!$L$10*ROUNDUP((A114-MortgageCalculator!$L$6*periods_per_year)/MortgageCalculator!$L$9,0)))),start_rate))</f>
        <v>5.5E-2</v>
      </c>
      <c r="D114" s="76">
        <f t="shared" si="8"/>
        <v>335.72</v>
      </c>
      <c r="E114" s="76">
        <f t="shared" si="9"/>
        <v>1225.6300000000001</v>
      </c>
      <c r="F114" s="76">
        <f t="shared" si="10"/>
        <v>889.91000000000008</v>
      </c>
      <c r="G114" s="76">
        <f t="shared" si="11"/>
        <v>72359.160000000018</v>
      </c>
    </row>
    <row r="115" spans="1:7">
      <c r="A115" s="73">
        <f t="shared" si="6"/>
        <v>112</v>
      </c>
      <c r="B115" s="74">
        <f t="shared" si="7"/>
        <v>43191</v>
      </c>
      <c r="C115" s="75">
        <f>IF(A115="","",IF(variable,IF(A115&lt;MortgageCalculator!$L$6*periods_per_year,start_rate,IF(MortgageCalculator!$L$10&gt;=0,MIN(MortgageCalculator!$L$7,start_rate+MortgageCalculator!$L$10*ROUNDUP((A115-MortgageCalculator!$L$6*periods_per_year)/MortgageCalculator!$L$9,0)),MAX(MortgageCalculator!$L$8,start_rate+MortgageCalculator!$L$10*ROUNDUP((A115-MortgageCalculator!$L$6*periods_per_year)/MortgageCalculator!$L$9,0)))),start_rate))</f>
        <v>5.5E-2</v>
      </c>
      <c r="D115" s="76">
        <f t="shared" si="8"/>
        <v>331.65</v>
      </c>
      <c r="E115" s="76">
        <f t="shared" si="9"/>
        <v>1225.6300000000001</v>
      </c>
      <c r="F115" s="76">
        <f t="shared" si="10"/>
        <v>893.98000000000013</v>
      </c>
      <c r="G115" s="76">
        <f t="shared" si="11"/>
        <v>71465.180000000022</v>
      </c>
    </row>
    <row r="116" spans="1:7">
      <c r="A116" s="73">
        <f t="shared" si="6"/>
        <v>113</v>
      </c>
      <c r="B116" s="74">
        <f t="shared" si="7"/>
        <v>43221</v>
      </c>
      <c r="C116" s="75">
        <f>IF(A116="","",IF(variable,IF(A116&lt;MortgageCalculator!$L$6*periods_per_year,start_rate,IF(MortgageCalculator!$L$10&gt;=0,MIN(MortgageCalculator!$L$7,start_rate+MortgageCalculator!$L$10*ROUNDUP((A116-MortgageCalculator!$L$6*periods_per_year)/MortgageCalculator!$L$9,0)),MAX(MortgageCalculator!$L$8,start_rate+MortgageCalculator!$L$10*ROUNDUP((A116-MortgageCalculator!$L$6*periods_per_year)/MortgageCalculator!$L$9,0)))),start_rate))</f>
        <v>5.5E-2</v>
      </c>
      <c r="D116" s="76">
        <f t="shared" si="8"/>
        <v>327.55</v>
      </c>
      <c r="E116" s="76">
        <f t="shared" si="9"/>
        <v>1225.6300000000001</v>
      </c>
      <c r="F116" s="76">
        <f t="shared" si="10"/>
        <v>898.08000000000015</v>
      </c>
      <c r="G116" s="76">
        <f t="shared" si="11"/>
        <v>70567.10000000002</v>
      </c>
    </row>
    <row r="117" spans="1:7">
      <c r="A117" s="73">
        <f t="shared" si="6"/>
        <v>114</v>
      </c>
      <c r="B117" s="74">
        <f t="shared" si="7"/>
        <v>43252</v>
      </c>
      <c r="C117" s="75">
        <f>IF(A117="","",IF(variable,IF(A117&lt;MortgageCalculator!$L$6*periods_per_year,start_rate,IF(MortgageCalculator!$L$10&gt;=0,MIN(MortgageCalculator!$L$7,start_rate+MortgageCalculator!$L$10*ROUNDUP((A117-MortgageCalculator!$L$6*periods_per_year)/MortgageCalculator!$L$9,0)),MAX(MortgageCalculator!$L$8,start_rate+MortgageCalculator!$L$10*ROUNDUP((A117-MortgageCalculator!$L$6*periods_per_year)/MortgageCalculator!$L$9,0)))),start_rate))</f>
        <v>5.5E-2</v>
      </c>
      <c r="D117" s="76">
        <f t="shared" si="8"/>
        <v>323.43</v>
      </c>
      <c r="E117" s="76">
        <f t="shared" si="9"/>
        <v>1225.6300000000001</v>
      </c>
      <c r="F117" s="76">
        <f t="shared" si="10"/>
        <v>902.2</v>
      </c>
      <c r="G117" s="76">
        <f t="shared" si="11"/>
        <v>69664.900000000023</v>
      </c>
    </row>
    <row r="118" spans="1:7">
      <c r="A118" s="73">
        <f t="shared" si="6"/>
        <v>115</v>
      </c>
      <c r="B118" s="74">
        <f t="shared" si="7"/>
        <v>43282</v>
      </c>
      <c r="C118" s="75">
        <f>IF(A118="","",IF(variable,IF(A118&lt;MortgageCalculator!$L$6*periods_per_year,start_rate,IF(MortgageCalculator!$L$10&gt;=0,MIN(MortgageCalculator!$L$7,start_rate+MortgageCalculator!$L$10*ROUNDUP((A118-MortgageCalculator!$L$6*periods_per_year)/MortgageCalculator!$L$9,0)),MAX(MortgageCalculator!$L$8,start_rate+MortgageCalculator!$L$10*ROUNDUP((A118-MortgageCalculator!$L$6*periods_per_year)/MortgageCalculator!$L$9,0)))),start_rate))</f>
        <v>5.5E-2</v>
      </c>
      <c r="D118" s="76">
        <f t="shared" si="8"/>
        <v>319.3</v>
      </c>
      <c r="E118" s="76">
        <f t="shared" si="9"/>
        <v>1225.6300000000001</v>
      </c>
      <c r="F118" s="76">
        <f t="shared" si="10"/>
        <v>906.33000000000015</v>
      </c>
      <c r="G118" s="76">
        <f t="shared" si="11"/>
        <v>68758.570000000022</v>
      </c>
    </row>
    <row r="119" spans="1:7">
      <c r="A119" s="73">
        <f t="shared" si="6"/>
        <v>116</v>
      </c>
      <c r="B119" s="74">
        <f t="shared" si="7"/>
        <v>43313</v>
      </c>
      <c r="C119" s="75">
        <f>IF(A119="","",IF(variable,IF(A119&lt;MortgageCalculator!$L$6*periods_per_year,start_rate,IF(MortgageCalculator!$L$10&gt;=0,MIN(MortgageCalculator!$L$7,start_rate+MortgageCalculator!$L$10*ROUNDUP((A119-MortgageCalculator!$L$6*periods_per_year)/MortgageCalculator!$L$9,0)),MAX(MortgageCalculator!$L$8,start_rate+MortgageCalculator!$L$10*ROUNDUP((A119-MortgageCalculator!$L$6*periods_per_year)/MortgageCalculator!$L$9,0)))),start_rate))</f>
        <v>5.5E-2</v>
      </c>
      <c r="D119" s="76">
        <f t="shared" si="8"/>
        <v>315.14</v>
      </c>
      <c r="E119" s="76">
        <f t="shared" si="9"/>
        <v>1225.6300000000001</v>
      </c>
      <c r="F119" s="76">
        <f t="shared" si="10"/>
        <v>910.49000000000012</v>
      </c>
      <c r="G119" s="76">
        <f t="shared" si="11"/>
        <v>67848.080000000016</v>
      </c>
    </row>
    <row r="120" spans="1:7">
      <c r="A120" s="73">
        <f t="shared" si="6"/>
        <v>117</v>
      </c>
      <c r="B120" s="74">
        <f t="shared" si="7"/>
        <v>43344</v>
      </c>
      <c r="C120" s="75">
        <f>IF(A120="","",IF(variable,IF(A120&lt;MortgageCalculator!$L$6*periods_per_year,start_rate,IF(MortgageCalculator!$L$10&gt;=0,MIN(MortgageCalculator!$L$7,start_rate+MortgageCalculator!$L$10*ROUNDUP((A120-MortgageCalculator!$L$6*periods_per_year)/MortgageCalculator!$L$9,0)),MAX(MortgageCalculator!$L$8,start_rate+MortgageCalculator!$L$10*ROUNDUP((A120-MortgageCalculator!$L$6*periods_per_year)/MortgageCalculator!$L$9,0)))),start_rate))</f>
        <v>5.5E-2</v>
      </c>
      <c r="D120" s="76">
        <f t="shared" si="8"/>
        <v>310.97000000000003</v>
      </c>
      <c r="E120" s="76">
        <f t="shared" si="9"/>
        <v>1225.6300000000001</v>
      </c>
      <c r="F120" s="76">
        <f t="shared" si="10"/>
        <v>914.66000000000008</v>
      </c>
      <c r="G120" s="76">
        <f t="shared" si="11"/>
        <v>66933.420000000013</v>
      </c>
    </row>
    <row r="121" spans="1:7">
      <c r="A121" s="73">
        <f t="shared" si="6"/>
        <v>118</v>
      </c>
      <c r="B121" s="74">
        <f t="shared" si="7"/>
        <v>43374</v>
      </c>
      <c r="C121" s="75">
        <f>IF(A121="","",IF(variable,IF(A121&lt;MortgageCalculator!$L$6*periods_per_year,start_rate,IF(MortgageCalculator!$L$10&gt;=0,MIN(MortgageCalculator!$L$7,start_rate+MortgageCalculator!$L$10*ROUNDUP((A121-MortgageCalculator!$L$6*periods_per_year)/MortgageCalculator!$L$9,0)),MAX(MortgageCalculator!$L$8,start_rate+MortgageCalculator!$L$10*ROUNDUP((A121-MortgageCalculator!$L$6*periods_per_year)/MortgageCalculator!$L$9,0)))),start_rate))</f>
        <v>5.5E-2</v>
      </c>
      <c r="D121" s="76">
        <f t="shared" si="8"/>
        <v>306.77999999999997</v>
      </c>
      <c r="E121" s="76">
        <f t="shared" si="9"/>
        <v>1225.6300000000001</v>
      </c>
      <c r="F121" s="76">
        <f t="shared" si="10"/>
        <v>918.85000000000014</v>
      </c>
      <c r="G121" s="76">
        <f t="shared" si="11"/>
        <v>66014.570000000007</v>
      </c>
    </row>
    <row r="122" spans="1:7">
      <c r="A122" s="73">
        <f t="shared" si="6"/>
        <v>119</v>
      </c>
      <c r="B122" s="74">
        <f t="shared" si="7"/>
        <v>43405</v>
      </c>
      <c r="C122" s="75">
        <f>IF(A122="","",IF(variable,IF(A122&lt;MortgageCalculator!$L$6*periods_per_year,start_rate,IF(MortgageCalculator!$L$10&gt;=0,MIN(MortgageCalculator!$L$7,start_rate+MortgageCalculator!$L$10*ROUNDUP((A122-MortgageCalculator!$L$6*periods_per_year)/MortgageCalculator!$L$9,0)),MAX(MortgageCalculator!$L$8,start_rate+MortgageCalculator!$L$10*ROUNDUP((A122-MortgageCalculator!$L$6*periods_per_year)/MortgageCalculator!$L$9,0)))),start_rate))</f>
        <v>5.5E-2</v>
      </c>
      <c r="D122" s="76">
        <f t="shared" si="8"/>
        <v>302.57</v>
      </c>
      <c r="E122" s="76">
        <f t="shared" si="9"/>
        <v>1225.6300000000001</v>
      </c>
      <c r="F122" s="76">
        <f t="shared" si="10"/>
        <v>923.06000000000017</v>
      </c>
      <c r="G122" s="76">
        <f t="shared" si="11"/>
        <v>65091.510000000009</v>
      </c>
    </row>
    <row r="123" spans="1:7">
      <c r="A123" s="73">
        <f t="shared" si="6"/>
        <v>120</v>
      </c>
      <c r="B123" s="74">
        <f t="shared" si="7"/>
        <v>43435</v>
      </c>
      <c r="C123" s="75">
        <f>IF(A123="","",IF(variable,IF(A123&lt;MortgageCalculator!$L$6*periods_per_year,start_rate,IF(MortgageCalculator!$L$10&gt;=0,MIN(MortgageCalculator!$L$7,start_rate+MortgageCalculator!$L$10*ROUNDUP((A123-MortgageCalculator!$L$6*periods_per_year)/MortgageCalculator!$L$9,0)),MAX(MortgageCalculator!$L$8,start_rate+MortgageCalculator!$L$10*ROUNDUP((A123-MortgageCalculator!$L$6*periods_per_year)/MortgageCalculator!$L$9,0)))),start_rate))</f>
        <v>5.5E-2</v>
      </c>
      <c r="D123" s="76">
        <f t="shared" si="8"/>
        <v>298.33999999999997</v>
      </c>
      <c r="E123" s="76">
        <f t="shared" si="9"/>
        <v>1225.6300000000001</v>
      </c>
      <c r="F123" s="76">
        <f t="shared" si="10"/>
        <v>927.29000000000019</v>
      </c>
      <c r="G123" s="76">
        <f t="shared" si="11"/>
        <v>64164.220000000008</v>
      </c>
    </row>
    <row r="124" spans="1:7">
      <c r="A124" s="73">
        <f t="shared" si="6"/>
        <v>121</v>
      </c>
      <c r="B124" s="74">
        <f t="shared" si="7"/>
        <v>43466</v>
      </c>
      <c r="C124" s="75">
        <f>IF(A124="","",IF(variable,IF(A124&lt;MortgageCalculator!$L$6*periods_per_year,start_rate,IF(MortgageCalculator!$L$10&gt;=0,MIN(MortgageCalculator!$L$7,start_rate+MortgageCalculator!$L$10*ROUNDUP((A124-MortgageCalculator!$L$6*periods_per_year)/MortgageCalculator!$L$9,0)),MAX(MortgageCalculator!$L$8,start_rate+MortgageCalculator!$L$10*ROUNDUP((A124-MortgageCalculator!$L$6*periods_per_year)/MortgageCalculator!$L$9,0)))),start_rate))</f>
        <v>5.5E-2</v>
      </c>
      <c r="D124" s="76">
        <f t="shared" si="8"/>
        <v>294.08999999999997</v>
      </c>
      <c r="E124" s="76">
        <f t="shared" si="9"/>
        <v>1225.6300000000001</v>
      </c>
      <c r="F124" s="76">
        <f t="shared" si="10"/>
        <v>931.54000000000019</v>
      </c>
      <c r="G124" s="76">
        <f t="shared" si="11"/>
        <v>63232.680000000008</v>
      </c>
    </row>
    <row r="125" spans="1:7">
      <c r="A125" s="73">
        <f t="shared" si="6"/>
        <v>122</v>
      </c>
      <c r="B125" s="74">
        <f t="shared" si="7"/>
        <v>43497</v>
      </c>
      <c r="C125" s="75">
        <f>IF(A125="","",IF(variable,IF(A125&lt;MortgageCalculator!$L$6*periods_per_year,start_rate,IF(MortgageCalculator!$L$10&gt;=0,MIN(MortgageCalculator!$L$7,start_rate+MortgageCalculator!$L$10*ROUNDUP((A125-MortgageCalculator!$L$6*periods_per_year)/MortgageCalculator!$L$9,0)),MAX(MortgageCalculator!$L$8,start_rate+MortgageCalculator!$L$10*ROUNDUP((A125-MortgageCalculator!$L$6*periods_per_year)/MortgageCalculator!$L$9,0)))),start_rate))</f>
        <v>5.5E-2</v>
      </c>
      <c r="D125" s="76">
        <f t="shared" si="8"/>
        <v>289.82</v>
      </c>
      <c r="E125" s="76">
        <f t="shared" si="9"/>
        <v>1225.6300000000001</v>
      </c>
      <c r="F125" s="76">
        <f t="shared" si="10"/>
        <v>935.81000000000017</v>
      </c>
      <c r="G125" s="76">
        <f t="shared" si="11"/>
        <v>62296.87000000001</v>
      </c>
    </row>
    <row r="126" spans="1:7">
      <c r="A126" s="73">
        <f t="shared" si="6"/>
        <v>123</v>
      </c>
      <c r="B126" s="74">
        <f t="shared" si="7"/>
        <v>43525</v>
      </c>
      <c r="C126" s="75">
        <f>IF(A126="","",IF(variable,IF(A126&lt;MortgageCalculator!$L$6*periods_per_year,start_rate,IF(MortgageCalculator!$L$10&gt;=0,MIN(MortgageCalculator!$L$7,start_rate+MortgageCalculator!$L$10*ROUNDUP((A126-MortgageCalculator!$L$6*periods_per_year)/MortgageCalculator!$L$9,0)),MAX(MortgageCalculator!$L$8,start_rate+MortgageCalculator!$L$10*ROUNDUP((A126-MortgageCalculator!$L$6*periods_per_year)/MortgageCalculator!$L$9,0)))),start_rate))</f>
        <v>5.5E-2</v>
      </c>
      <c r="D126" s="76">
        <f t="shared" si="8"/>
        <v>285.52999999999997</v>
      </c>
      <c r="E126" s="76">
        <f t="shared" si="9"/>
        <v>1225.6300000000001</v>
      </c>
      <c r="F126" s="76">
        <f t="shared" si="10"/>
        <v>940.10000000000014</v>
      </c>
      <c r="G126" s="76">
        <f t="shared" si="11"/>
        <v>61356.770000000011</v>
      </c>
    </row>
    <row r="127" spans="1:7">
      <c r="A127" s="73">
        <f t="shared" si="6"/>
        <v>124</v>
      </c>
      <c r="B127" s="74">
        <f t="shared" si="7"/>
        <v>43556</v>
      </c>
      <c r="C127" s="75">
        <f>IF(A127="","",IF(variable,IF(A127&lt;MortgageCalculator!$L$6*periods_per_year,start_rate,IF(MortgageCalculator!$L$10&gt;=0,MIN(MortgageCalculator!$L$7,start_rate+MortgageCalculator!$L$10*ROUNDUP((A127-MortgageCalculator!$L$6*periods_per_year)/MortgageCalculator!$L$9,0)),MAX(MortgageCalculator!$L$8,start_rate+MortgageCalculator!$L$10*ROUNDUP((A127-MortgageCalculator!$L$6*periods_per_year)/MortgageCalculator!$L$9,0)))),start_rate))</f>
        <v>5.5E-2</v>
      </c>
      <c r="D127" s="76">
        <f t="shared" si="8"/>
        <v>281.22000000000003</v>
      </c>
      <c r="E127" s="76">
        <f t="shared" si="9"/>
        <v>1225.6300000000001</v>
      </c>
      <c r="F127" s="76">
        <f t="shared" si="10"/>
        <v>944.41000000000008</v>
      </c>
      <c r="G127" s="76">
        <f t="shared" si="11"/>
        <v>60412.360000000008</v>
      </c>
    </row>
    <row r="128" spans="1:7">
      <c r="A128" s="73">
        <f t="shared" si="6"/>
        <v>125</v>
      </c>
      <c r="B128" s="74">
        <f t="shared" si="7"/>
        <v>43586</v>
      </c>
      <c r="C128" s="75">
        <f>IF(A128="","",IF(variable,IF(A128&lt;MortgageCalculator!$L$6*periods_per_year,start_rate,IF(MortgageCalculator!$L$10&gt;=0,MIN(MortgageCalculator!$L$7,start_rate+MortgageCalculator!$L$10*ROUNDUP((A128-MortgageCalculator!$L$6*periods_per_year)/MortgageCalculator!$L$9,0)),MAX(MortgageCalculator!$L$8,start_rate+MortgageCalculator!$L$10*ROUNDUP((A128-MortgageCalculator!$L$6*periods_per_year)/MortgageCalculator!$L$9,0)))),start_rate))</f>
        <v>5.5E-2</v>
      </c>
      <c r="D128" s="76">
        <f t="shared" si="8"/>
        <v>276.89</v>
      </c>
      <c r="E128" s="76">
        <f t="shared" si="9"/>
        <v>1225.6300000000001</v>
      </c>
      <c r="F128" s="76">
        <f t="shared" si="10"/>
        <v>948.74000000000012</v>
      </c>
      <c r="G128" s="76">
        <f t="shared" si="11"/>
        <v>59463.62000000001</v>
      </c>
    </row>
    <row r="129" spans="1:7">
      <c r="A129" s="73">
        <f t="shared" si="6"/>
        <v>126</v>
      </c>
      <c r="B129" s="74">
        <f t="shared" si="7"/>
        <v>43617</v>
      </c>
      <c r="C129" s="75">
        <f>IF(A129="","",IF(variable,IF(A129&lt;MortgageCalculator!$L$6*periods_per_year,start_rate,IF(MortgageCalculator!$L$10&gt;=0,MIN(MortgageCalculator!$L$7,start_rate+MortgageCalculator!$L$10*ROUNDUP((A129-MortgageCalculator!$L$6*periods_per_year)/MortgageCalculator!$L$9,0)),MAX(MortgageCalculator!$L$8,start_rate+MortgageCalculator!$L$10*ROUNDUP((A129-MortgageCalculator!$L$6*periods_per_year)/MortgageCalculator!$L$9,0)))),start_rate))</f>
        <v>5.5E-2</v>
      </c>
      <c r="D129" s="76">
        <f t="shared" si="8"/>
        <v>272.54000000000002</v>
      </c>
      <c r="E129" s="76">
        <f t="shared" si="9"/>
        <v>1225.6300000000001</v>
      </c>
      <c r="F129" s="76">
        <f t="shared" si="10"/>
        <v>953.09000000000015</v>
      </c>
      <c r="G129" s="76">
        <f t="shared" si="11"/>
        <v>58510.530000000013</v>
      </c>
    </row>
    <row r="130" spans="1:7">
      <c r="A130" s="73">
        <f t="shared" si="6"/>
        <v>127</v>
      </c>
      <c r="B130" s="74">
        <f t="shared" si="7"/>
        <v>43647</v>
      </c>
      <c r="C130" s="75">
        <f>IF(A130="","",IF(variable,IF(A130&lt;MortgageCalculator!$L$6*periods_per_year,start_rate,IF(MortgageCalculator!$L$10&gt;=0,MIN(MortgageCalculator!$L$7,start_rate+MortgageCalculator!$L$10*ROUNDUP((A130-MortgageCalculator!$L$6*periods_per_year)/MortgageCalculator!$L$9,0)),MAX(MortgageCalculator!$L$8,start_rate+MortgageCalculator!$L$10*ROUNDUP((A130-MortgageCalculator!$L$6*periods_per_year)/MortgageCalculator!$L$9,0)))),start_rate))</f>
        <v>5.5E-2</v>
      </c>
      <c r="D130" s="76">
        <f t="shared" si="8"/>
        <v>268.17</v>
      </c>
      <c r="E130" s="76">
        <f t="shared" si="9"/>
        <v>1225.6300000000001</v>
      </c>
      <c r="F130" s="76">
        <f t="shared" si="10"/>
        <v>957.46</v>
      </c>
      <c r="G130" s="76">
        <f t="shared" si="11"/>
        <v>57553.070000000014</v>
      </c>
    </row>
    <row r="131" spans="1:7">
      <c r="A131" s="73">
        <f t="shared" si="6"/>
        <v>128</v>
      </c>
      <c r="B131" s="74">
        <f t="shared" si="7"/>
        <v>43678</v>
      </c>
      <c r="C131" s="75">
        <f>IF(A131="","",IF(variable,IF(A131&lt;MortgageCalculator!$L$6*periods_per_year,start_rate,IF(MortgageCalculator!$L$10&gt;=0,MIN(MortgageCalculator!$L$7,start_rate+MortgageCalculator!$L$10*ROUNDUP((A131-MortgageCalculator!$L$6*periods_per_year)/MortgageCalculator!$L$9,0)),MAX(MortgageCalculator!$L$8,start_rate+MortgageCalculator!$L$10*ROUNDUP((A131-MortgageCalculator!$L$6*periods_per_year)/MortgageCalculator!$L$9,0)))),start_rate))</f>
        <v>5.5E-2</v>
      </c>
      <c r="D131" s="76">
        <f t="shared" si="8"/>
        <v>263.77999999999997</v>
      </c>
      <c r="E131" s="76">
        <f t="shared" si="9"/>
        <v>1225.6300000000001</v>
      </c>
      <c r="F131" s="76">
        <f t="shared" si="10"/>
        <v>961.85000000000014</v>
      </c>
      <c r="G131" s="76">
        <f t="shared" si="11"/>
        <v>56591.220000000016</v>
      </c>
    </row>
    <row r="132" spans="1:7">
      <c r="A132" s="73">
        <f t="shared" ref="A132:A195" si="12">IF(G131="","",IF(OR(A131&gt;=nper,ROUND(G131,2)&lt;=0),"",A131+1))</f>
        <v>129</v>
      </c>
      <c r="B132" s="74">
        <f t="shared" ref="B132:B195" si="13">IF(A132="","",IF(OR(periods_per_year=26,periods_per_year=52),IF(periods_per_year=26,IF(A132=1,fpdate,B131+14),IF(periods_per_year=52,IF(A132=1,fpdate,B131+7),"n/a")),IF(periods_per_year=24,DATE(YEAR(fpdate),MONTH(fpdate)+(A132-1)/2+IF(AND(DAY(fpdate)&gt;=15,MOD(A132,2)=0),1,0),IF(MOD(A132,2)=0,IF(DAY(fpdate)&gt;=15,DAY(fpdate)-14,DAY(fpdate)+14),DAY(fpdate))),IF(DAY(DATE(YEAR(fpdate),MONTH(fpdate)+A132-1,DAY(fpdate)))&lt;&gt;DAY(fpdate),DATE(YEAR(fpdate),MONTH(fpdate)+A132,0),DATE(YEAR(fpdate),MONTH(fpdate)+A132-1,DAY(fpdate))))))</f>
        <v>43709</v>
      </c>
      <c r="C132" s="75">
        <f>IF(A132="","",IF(variable,IF(A132&lt;MortgageCalculator!$L$6*periods_per_year,start_rate,IF(MortgageCalculator!$L$10&gt;=0,MIN(MortgageCalculator!$L$7,start_rate+MortgageCalculator!$L$10*ROUNDUP((A132-MortgageCalculator!$L$6*periods_per_year)/MortgageCalculator!$L$9,0)),MAX(MortgageCalculator!$L$8,start_rate+MortgageCalculator!$L$10*ROUNDUP((A132-MortgageCalculator!$L$6*periods_per_year)/MortgageCalculator!$L$9,0)))),start_rate))</f>
        <v>5.5E-2</v>
      </c>
      <c r="D132" s="76">
        <f t="shared" ref="D132:D195" si="14">IF(A132="","",ROUND((((1+C132/CP)^(CP/periods_per_year))-1)*G131,2))</f>
        <v>259.38</v>
      </c>
      <c r="E132" s="76">
        <f t="shared" ref="E132:E195" si="15">IF(A132="","",IF(A132=nper,G131+D132,MIN(G131+D132,IF(C132=C131,E131,ROUND(-PMT(((1+C132/CP)^(CP/periods_per_year))-1,nper-A132+1,G131),2)))))</f>
        <v>1225.6300000000001</v>
      </c>
      <c r="F132" s="76">
        <f t="shared" ref="F132:F195" si="16">IF(A132="","",E132-D132)</f>
        <v>966.25000000000011</v>
      </c>
      <c r="G132" s="76">
        <f t="shared" ref="G132:G195" si="17">IF(A132="","",G131-F132)</f>
        <v>55624.970000000016</v>
      </c>
    </row>
    <row r="133" spans="1:7">
      <c r="A133" s="73">
        <f t="shared" si="12"/>
        <v>130</v>
      </c>
      <c r="B133" s="74">
        <f t="shared" si="13"/>
        <v>43739</v>
      </c>
      <c r="C133" s="75">
        <f>IF(A133="","",IF(variable,IF(A133&lt;MortgageCalculator!$L$6*periods_per_year,start_rate,IF(MortgageCalculator!$L$10&gt;=0,MIN(MortgageCalculator!$L$7,start_rate+MortgageCalculator!$L$10*ROUNDUP((A133-MortgageCalculator!$L$6*periods_per_year)/MortgageCalculator!$L$9,0)),MAX(MortgageCalculator!$L$8,start_rate+MortgageCalculator!$L$10*ROUNDUP((A133-MortgageCalculator!$L$6*periods_per_year)/MortgageCalculator!$L$9,0)))),start_rate))</f>
        <v>5.5E-2</v>
      </c>
      <c r="D133" s="76">
        <f t="shared" si="14"/>
        <v>254.95</v>
      </c>
      <c r="E133" s="76">
        <f t="shared" si="15"/>
        <v>1225.6300000000001</v>
      </c>
      <c r="F133" s="76">
        <f t="shared" si="16"/>
        <v>970.68000000000006</v>
      </c>
      <c r="G133" s="76">
        <f t="shared" si="17"/>
        <v>54654.290000000015</v>
      </c>
    </row>
    <row r="134" spans="1:7">
      <c r="A134" s="73">
        <f t="shared" si="12"/>
        <v>131</v>
      </c>
      <c r="B134" s="74">
        <f t="shared" si="13"/>
        <v>43770</v>
      </c>
      <c r="C134" s="75">
        <f>IF(A134="","",IF(variable,IF(A134&lt;MortgageCalculator!$L$6*periods_per_year,start_rate,IF(MortgageCalculator!$L$10&gt;=0,MIN(MortgageCalculator!$L$7,start_rate+MortgageCalculator!$L$10*ROUNDUP((A134-MortgageCalculator!$L$6*periods_per_year)/MortgageCalculator!$L$9,0)),MAX(MortgageCalculator!$L$8,start_rate+MortgageCalculator!$L$10*ROUNDUP((A134-MortgageCalculator!$L$6*periods_per_year)/MortgageCalculator!$L$9,0)))),start_rate))</f>
        <v>5.5E-2</v>
      </c>
      <c r="D134" s="76">
        <f t="shared" si="14"/>
        <v>250.5</v>
      </c>
      <c r="E134" s="76">
        <f t="shared" si="15"/>
        <v>1225.6300000000001</v>
      </c>
      <c r="F134" s="76">
        <f t="shared" si="16"/>
        <v>975.13000000000011</v>
      </c>
      <c r="G134" s="76">
        <f t="shared" si="17"/>
        <v>53679.160000000018</v>
      </c>
    </row>
    <row r="135" spans="1:7">
      <c r="A135" s="73">
        <f t="shared" si="12"/>
        <v>132</v>
      </c>
      <c r="B135" s="74">
        <f t="shared" si="13"/>
        <v>43800</v>
      </c>
      <c r="C135" s="75">
        <f>IF(A135="","",IF(variable,IF(A135&lt;MortgageCalculator!$L$6*periods_per_year,start_rate,IF(MortgageCalculator!$L$10&gt;=0,MIN(MortgageCalculator!$L$7,start_rate+MortgageCalculator!$L$10*ROUNDUP((A135-MortgageCalculator!$L$6*periods_per_year)/MortgageCalculator!$L$9,0)),MAX(MortgageCalculator!$L$8,start_rate+MortgageCalculator!$L$10*ROUNDUP((A135-MortgageCalculator!$L$6*periods_per_year)/MortgageCalculator!$L$9,0)))),start_rate))</f>
        <v>5.5E-2</v>
      </c>
      <c r="D135" s="76">
        <f t="shared" si="14"/>
        <v>246.03</v>
      </c>
      <c r="E135" s="76">
        <f t="shared" si="15"/>
        <v>1225.6300000000001</v>
      </c>
      <c r="F135" s="76">
        <f t="shared" si="16"/>
        <v>979.60000000000014</v>
      </c>
      <c r="G135" s="76">
        <f t="shared" si="17"/>
        <v>52699.560000000019</v>
      </c>
    </row>
    <row r="136" spans="1:7">
      <c r="A136" s="73">
        <f t="shared" si="12"/>
        <v>133</v>
      </c>
      <c r="B136" s="74">
        <f t="shared" si="13"/>
        <v>43831</v>
      </c>
      <c r="C136" s="75">
        <f>IF(A136="","",IF(variable,IF(A136&lt;MortgageCalculator!$L$6*periods_per_year,start_rate,IF(MortgageCalculator!$L$10&gt;=0,MIN(MortgageCalculator!$L$7,start_rate+MortgageCalculator!$L$10*ROUNDUP((A136-MortgageCalculator!$L$6*periods_per_year)/MortgageCalculator!$L$9,0)),MAX(MortgageCalculator!$L$8,start_rate+MortgageCalculator!$L$10*ROUNDUP((A136-MortgageCalculator!$L$6*periods_per_year)/MortgageCalculator!$L$9,0)))),start_rate))</f>
        <v>5.5E-2</v>
      </c>
      <c r="D136" s="76">
        <f t="shared" si="14"/>
        <v>241.54</v>
      </c>
      <c r="E136" s="76">
        <f t="shared" si="15"/>
        <v>1225.6300000000001</v>
      </c>
      <c r="F136" s="76">
        <f t="shared" si="16"/>
        <v>984.09000000000015</v>
      </c>
      <c r="G136" s="76">
        <f t="shared" si="17"/>
        <v>51715.470000000016</v>
      </c>
    </row>
    <row r="137" spans="1:7">
      <c r="A137" s="73">
        <f t="shared" si="12"/>
        <v>134</v>
      </c>
      <c r="B137" s="74">
        <f t="shared" si="13"/>
        <v>43862</v>
      </c>
      <c r="C137" s="75">
        <f>IF(A137="","",IF(variable,IF(A137&lt;MortgageCalculator!$L$6*periods_per_year,start_rate,IF(MortgageCalculator!$L$10&gt;=0,MIN(MortgageCalculator!$L$7,start_rate+MortgageCalculator!$L$10*ROUNDUP((A137-MortgageCalculator!$L$6*periods_per_year)/MortgageCalculator!$L$9,0)),MAX(MortgageCalculator!$L$8,start_rate+MortgageCalculator!$L$10*ROUNDUP((A137-MortgageCalculator!$L$6*periods_per_year)/MortgageCalculator!$L$9,0)))),start_rate))</f>
        <v>5.5E-2</v>
      </c>
      <c r="D137" s="76">
        <f t="shared" si="14"/>
        <v>237.03</v>
      </c>
      <c r="E137" s="76">
        <f t="shared" si="15"/>
        <v>1225.6300000000001</v>
      </c>
      <c r="F137" s="76">
        <f t="shared" si="16"/>
        <v>988.60000000000014</v>
      </c>
      <c r="G137" s="76">
        <f t="shared" si="17"/>
        <v>50726.870000000017</v>
      </c>
    </row>
    <row r="138" spans="1:7">
      <c r="A138" s="73">
        <f t="shared" si="12"/>
        <v>135</v>
      </c>
      <c r="B138" s="74">
        <f t="shared" si="13"/>
        <v>43891</v>
      </c>
      <c r="C138" s="75">
        <f>IF(A138="","",IF(variable,IF(A138&lt;MortgageCalculator!$L$6*periods_per_year,start_rate,IF(MortgageCalculator!$L$10&gt;=0,MIN(MortgageCalculator!$L$7,start_rate+MortgageCalculator!$L$10*ROUNDUP((A138-MortgageCalculator!$L$6*periods_per_year)/MortgageCalculator!$L$9,0)),MAX(MortgageCalculator!$L$8,start_rate+MortgageCalculator!$L$10*ROUNDUP((A138-MortgageCalculator!$L$6*periods_per_year)/MortgageCalculator!$L$9,0)))),start_rate))</f>
        <v>5.5E-2</v>
      </c>
      <c r="D138" s="76">
        <f t="shared" si="14"/>
        <v>232.5</v>
      </c>
      <c r="E138" s="76">
        <f t="shared" si="15"/>
        <v>1225.6300000000001</v>
      </c>
      <c r="F138" s="76">
        <f t="shared" si="16"/>
        <v>993.13000000000011</v>
      </c>
      <c r="G138" s="76">
        <f t="shared" si="17"/>
        <v>49733.74000000002</v>
      </c>
    </row>
    <row r="139" spans="1:7">
      <c r="A139" s="73">
        <f t="shared" si="12"/>
        <v>136</v>
      </c>
      <c r="B139" s="74">
        <f t="shared" si="13"/>
        <v>43922</v>
      </c>
      <c r="C139" s="75">
        <f>IF(A139="","",IF(variable,IF(A139&lt;MortgageCalculator!$L$6*periods_per_year,start_rate,IF(MortgageCalculator!$L$10&gt;=0,MIN(MortgageCalculator!$L$7,start_rate+MortgageCalculator!$L$10*ROUNDUP((A139-MortgageCalculator!$L$6*periods_per_year)/MortgageCalculator!$L$9,0)),MAX(MortgageCalculator!$L$8,start_rate+MortgageCalculator!$L$10*ROUNDUP((A139-MortgageCalculator!$L$6*periods_per_year)/MortgageCalculator!$L$9,0)))),start_rate))</f>
        <v>5.5E-2</v>
      </c>
      <c r="D139" s="76">
        <f t="shared" si="14"/>
        <v>227.95</v>
      </c>
      <c r="E139" s="76">
        <f t="shared" si="15"/>
        <v>1225.6300000000001</v>
      </c>
      <c r="F139" s="76">
        <f t="shared" si="16"/>
        <v>997.68000000000006</v>
      </c>
      <c r="G139" s="76">
        <f t="shared" si="17"/>
        <v>48736.060000000019</v>
      </c>
    </row>
    <row r="140" spans="1:7">
      <c r="A140" s="73">
        <f t="shared" si="12"/>
        <v>137</v>
      </c>
      <c r="B140" s="74">
        <f t="shared" si="13"/>
        <v>43952</v>
      </c>
      <c r="C140" s="75">
        <f>IF(A140="","",IF(variable,IF(A140&lt;MortgageCalculator!$L$6*periods_per_year,start_rate,IF(MortgageCalculator!$L$10&gt;=0,MIN(MortgageCalculator!$L$7,start_rate+MortgageCalculator!$L$10*ROUNDUP((A140-MortgageCalculator!$L$6*periods_per_year)/MortgageCalculator!$L$9,0)),MAX(MortgageCalculator!$L$8,start_rate+MortgageCalculator!$L$10*ROUNDUP((A140-MortgageCalculator!$L$6*periods_per_year)/MortgageCalculator!$L$9,0)))),start_rate))</f>
        <v>5.5E-2</v>
      </c>
      <c r="D140" s="76">
        <f t="shared" si="14"/>
        <v>223.37</v>
      </c>
      <c r="E140" s="76">
        <f t="shared" si="15"/>
        <v>1225.6300000000001</v>
      </c>
      <c r="F140" s="76">
        <f t="shared" si="16"/>
        <v>1002.2600000000001</v>
      </c>
      <c r="G140" s="76">
        <f t="shared" si="17"/>
        <v>47733.800000000017</v>
      </c>
    </row>
    <row r="141" spans="1:7">
      <c r="A141" s="73">
        <f t="shared" si="12"/>
        <v>138</v>
      </c>
      <c r="B141" s="74">
        <f t="shared" si="13"/>
        <v>43983</v>
      </c>
      <c r="C141" s="75">
        <f>IF(A141="","",IF(variable,IF(A141&lt;MortgageCalculator!$L$6*periods_per_year,start_rate,IF(MortgageCalculator!$L$10&gt;=0,MIN(MortgageCalculator!$L$7,start_rate+MortgageCalculator!$L$10*ROUNDUP((A141-MortgageCalculator!$L$6*periods_per_year)/MortgageCalculator!$L$9,0)),MAX(MortgageCalculator!$L$8,start_rate+MortgageCalculator!$L$10*ROUNDUP((A141-MortgageCalculator!$L$6*periods_per_year)/MortgageCalculator!$L$9,0)))),start_rate))</f>
        <v>5.5E-2</v>
      </c>
      <c r="D141" s="76">
        <f t="shared" si="14"/>
        <v>218.78</v>
      </c>
      <c r="E141" s="76">
        <f t="shared" si="15"/>
        <v>1225.6300000000001</v>
      </c>
      <c r="F141" s="76">
        <f t="shared" si="16"/>
        <v>1006.8500000000001</v>
      </c>
      <c r="G141" s="76">
        <f t="shared" si="17"/>
        <v>46726.950000000019</v>
      </c>
    </row>
    <row r="142" spans="1:7">
      <c r="A142" s="73">
        <f t="shared" si="12"/>
        <v>139</v>
      </c>
      <c r="B142" s="74">
        <f t="shared" si="13"/>
        <v>44013</v>
      </c>
      <c r="C142" s="75">
        <f>IF(A142="","",IF(variable,IF(A142&lt;MortgageCalculator!$L$6*periods_per_year,start_rate,IF(MortgageCalculator!$L$10&gt;=0,MIN(MortgageCalculator!$L$7,start_rate+MortgageCalculator!$L$10*ROUNDUP((A142-MortgageCalculator!$L$6*periods_per_year)/MortgageCalculator!$L$9,0)),MAX(MortgageCalculator!$L$8,start_rate+MortgageCalculator!$L$10*ROUNDUP((A142-MortgageCalculator!$L$6*periods_per_year)/MortgageCalculator!$L$9,0)))),start_rate))</f>
        <v>5.5E-2</v>
      </c>
      <c r="D142" s="76">
        <f t="shared" si="14"/>
        <v>214.17</v>
      </c>
      <c r="E142" s="76">
        <f t="shared" si="15"/>
        <v>1225.6300000000001</v>
      </c>
      <c r="F142" s="76">
        <f t="shared" si="16"/>
        <v>1011.4600000000002</v>
      </c>
      <c r="G142" s="76">
        <f t="shared" si="17"/>
        <v>45715.49000000002</v>
      </c>
    </row>
    <row r="143" spans="1:7">
      <c r="A143" s="73">
        <f t="shared" si="12"/>
        <v>140</v>
      </c>
      <c r="B143" s="74">
        <f t="shared" si="13"/>
        <v>44044</v>
      </c>
      <c r="C143" s="75">
        <f>IF(A143="","",IF(variable,IF(A143&lt;MortgageCalculator!$L$6*periods_per_year,start_rate,IF(MortgageCalculator!$L$10&gt;=0,MIN(MortgageCalculator!$L$7,start_rate+MortgageCalculator!$L$10*ROUNDUP((A143-MortgageCalculator!$L$6*periods_per_year)/MortgageCalculator!$L$9,0)),MAX(MortgageCalculator!$L$8,start_rate+MortgageCalculator!$L$10*ROUNDUP((A143-MortgageCalculator!$L$6*periods_per_year)/MortgageCalculator!$L$9,0)))),start_rate))</f>
        <v>5.5E-2</v>
      </c>
      <c r="D143" s="76">
        <f t="shared" si="14"/>
        <v>209.53</v>
      </c>
      <c r="E143" s="76">
        <f t="shared" si="15"/>
        <v>1225.6300000000001</v>
      </c>
      <c r="F143" s="76">
        <f t="shared" si="16"/>
        <v>1016.1000000000001</v>
      </c>
      <c r="G143" s="76">
        <f t="shared" si="17"/>
        <v>44699.390000000021</v>
      </c>
    </row>
    <row r="144" spans="1:7">
      <c r="A144" s="73">
        <f t="shared" si="12"/>
        <v>141</v>
      </c>
      <c r="B144" s="74">
        <f t="shared" si="13"/>
        <v>44075</v>
      </c>
      <c r="C144" s="75">
        <f>IF(A144="","",IF(variable,IF(A144&lt;MortgageCalculator!$L$6*periods_per_year,start_rate,IF(MortgageCalculator!$L$10&gt;=0,MIN(MortgageCalculator!$L$7,start_rate+MortgageCalculator!$L$10*ROUNDUP((A144-MortgageCalculator!$L$6*periods_per_year)/MortgageCalculator!$L$9,0)),MAX(MortgageCalculator!$L$8,start_rate+MortgageCalculator!$L$10*ROUNDUP((A144-MortgageCalculator!$L$6*periods_per_year)/MortgageCalculator!$L$9,0)))),start_rate))</f>
        <v>5.5E-2</v>
      </c>
      <c r="D144" s="76">
        <f t="shared" si="14"/>
        <v>204.87</v>
      </c>
      <c r="E144" s="76">
        <f t="shared" si="15"/>
        <v>1225.6300000000001</v>
      </c>
      <c r="F144" s="76">
        <f t="shared" si="16"/>
        <v>1020.7600000000001</v>
      </c>
      <c r="G144" s="76">
        <f t="shared" si="17"/>
        <v>43678.630000000019</v>
      </c>
    </row>
    <row r="145" spans="1:7">
      <c r="A145" s="73">
        <f t="shared" si="12"/>
        <v>142</v>
      </c>
      <c r="B145" s="74">
        <f t="shared" si="13"/>
        <v>44105</v>
      </c>
      <c r="C145" s="75">
        <f>IF(A145="","",IF(variable,IF(A145&lt;MortgageCalculator!$L$6*periods_per_year,start_rate,IF(MortgageCalculator!$L$10&gt;=0,MIN(MortgageCalculator!$L$7,start_rate+MortgageCalculator!$L$10*ROUNDUP((A145-MortgageCalculator!$L$6*periods_per_year)/MortgageCalculator!$L$9,0)),MAX(MortgageCalculator!$L$8,start_rate+MortgageCalculator!$L$10*ROUNDUP((A145-MortgageCalculator!$L$6*periods_per_year)/MortgageCalculator!$L$9,0)))),start_rate))</f>
        <v>5.5E-2</v>
      </c>
      <c r="D145" s="76">
        <f t="shared" si="14"/>
        <v>200.19</v>
      </c>
      <c r="E145" s="76">
        <f t="shared" si="15"/>
        <v>1225.6300000000001</v>
      </c>
      <c r="F145" s="76">
        <f t="shared" si="16"/>
        <v>1025.44</v>
      </c>
      <c r="G145" s="76">
        <f t="shared" si="17"/>
        <v>42653.190000000017</v>
      </c>
    </row>
    <row r="146" spans="1:7">
      <c r="A146" s="73">
        <f t="shared" si="12"/>
        <v>143</v>
      </c>
      <c r="B146" s="74">
        <f t="shared" si="13"/>
        <v>44136</v>
      </c>
      <c r="C146" s="75">
        <f>IF(A146="","",IF(variable,IF(A146&lt;MortgageCalculator!$L$6*periods_per_year,start_rate,IF(MortgageCalculator!$L$10&gt;=0,MIN(MortgageCalculator!$L$7,start_rate+MortgageCalculator!$L$10*ROUNDUP((A146-MortgageCalculator!$L$6*periods_per_year)/MortgageCalculator!$L$9,0)),MAX(MortgageCalculator!$L$8,start_rate+MortgageCalculator!$L$10*ROUNDUP((A146-MortgageCalculator!$L$6*periods_per_year)/MortgageCalculator!$L$9,0)))),start_rate))</f>
        <v>5.5E-2</v>
      </c>
      <c r="D146" s="76">
        <f t="shared" si="14"/>
        <v>195.49</v>
      </c>
      <c r="E146" s="76">
        <f t="shared" si="15"/>
        <v>1225.6300000000001</v>
      </c>
      <c r="F146" s="76">
        <f t="shared" si="16"/>
        <v>1030.1400000000001</v>
      </c>
      <c r="G146" s="76">
        <f t="shared" si="17"/>
        <v>41623.050000000017</v>
      </c>
    </row>
    <row r="147" spans="1:7">
      <c r="A147" s="73">
        <f t="shared" si="12"/>
        <v>144</v>
      </c>
      <c r="B147" s="74">
        <f t="shared" si="13"/>
        <v>44166</v>
      </c>
      <c r="C147" s="75">
        <f>IF(A147="","",IF(variable,IF(A147&lt;MortgageCalculator!$L$6*periods_per_year,start_rate,IF(MortgageCalculator!$L$10&gt;=0,MIN(MortgageCalculator!$L$7,start_rate+MortgageCalculator!$L$10*ROUNDUP((A147-MortgageCalculator!$L$6*periods_per_year)/MortgageCalculator!$L$9,0)),MAX(MortgageCalculator!$L$8,start_rate+MortgageCalculator!$L$10*ROUNDUP((A147-MortgageCalculator!$L$6*periods_per_year)/MortgageCalculator!$L$9,0)))),start_rate))</f>
        <v>5.5E-2</v>
      </c>
      <c r="D147" s="76">
        <f t="shared" si="14"/>
        <v>190.77</v>
      </c>
      <c r="E147" s="76">
        <f t="shared" si="15"/>
        <v>1225.6300000000001</v>
      </c>
      <c r="F147" s="76">
        <f t="shared" si="16"/>
        <v>1034.8600000000001</v>
      </c>
      <c r="G147" s="76">
        <f t="shared" si="17"/>
        <v>40588.190000000017</v>
      </c>
    </row>
    <row r="148" spans="1:7">
      <c r="A148" s="73">
        <f t="shared" si="12"/>
        <v>145</v>
      </c>
      <c r="B148" s="74">
        <f t="shared" si="13"/>
        <v>44197</v>
      </c>
      <c r="C148" s="75">
        <f>IF(A148="","",IF(variable,IF(A148&lt;MortgageCalculator!$L$6*periods_per_year,start_rate,IF(MortgageCalculator!$L$10&gt;=0,MIN(MortgageCalculator!$L$7,start_rate+MortgageCalculator!$L$10*ROUNDUP((A148-MortgageCalculator!$L$6*periods_per_year)/MortgageCalculator!$L$9,0)),MAX(MortgageCalculator!$L$8,start_rate+MortgageCalculator!$L$10*ROUNDUP((A148-MortgageCalculator!$L$6*periods_per_year)/MortgageCalculator!$L$9,0)))),start_rate))</f>
        <v>5.5E-2</v>
      </c>
      <c r="D148" s="76">
        <f t="shared" si="14"/>
        <v>186.03</v>
      </c>
      <c r="E148" s="76">
        <f t="shared" si="15"/>
        <v>1225.6300000000001</v>
      </c>
      <c r="F148" s="76">
        <f t="shared" si="16"/>
        <v>1039.6000000000001</v>
      </c>
      <c r="G148" s="76">
        <f t="shared" si="17"/>
        <v>39548.590000000018</v>
      </c>
    </row>
    <row r="149" spans="1:7">
      <c r="A149" s="73">
        <f t="shared" si="12"/>
        <v>146</v>
      </c>
      <c r="B149" s="74">
        <f t="shared" si="13"/>
        <v>44228</v>
      </c>
      <c r="C149" s="75">
        <f>IF(A149="","",IF(variable,IF(A149&lt;MortgageCalculator!$L$6*periods_per_year,start_rate,IF(MortgageCalculator!$L$10&gt;=0,MIN(MortgageCalculator!$L$7,start_rate+MortgageCalculator!$L$10*ROUNDUP((A149-MortgageCalculator!$L$6*periods_per_year)/MortgageCalculator!$L$9,0)),MAX(MortgageCalculator!$L$8,start_rate+MortgageCalculator!$L$10*ROUNDUP((A149-MortgageCalculator!$L$6*periods_per_year)/MortgageCalculator!$L$9,0)))),start_rate))</f>
        <v>5.5E-2</v>
      </c>
      <c r="D149" s="76">
        <f t="shared" si="14"/>
        <v>181.26</v>
      </c>
      <c r="E149" s="76">
        <f t="shared" si="15"/>
        <v>1225.6300000000001</v>
      </c>
      <c r="F149" s="76">
        <f t="shared" si="16"/>
        <v>1044.3700000000001</v>
      </c>
      <c r="G149" s="76">
        <f t="shared" si="17"/>
        <v>38504.220000000016</v>
      </c>
    </row>
    <row r="150" spans="1:7">
      <c r="A150" s="73">
        <f t="shared" si="12"/>
        <v>147</v>
      </c>
      <c r="B150" s="74">
        <f t="shared" si="13"/>
        <v>44256</v>
      </c>
      <c r="C150" s="75">
        <f>IF(A150="","",IF(variable,IF(A150&lt;MortgageCalculator!$L$6*periods_per_year,start_rate,IF(MortgageCalculator!$L$10&gt;=0,MIN(MortgageCalculator!$L$7,start_rate+MortgageCalculator!$L$10*ROUNDUP((A150-MortgageCalculator!$L$6*periods_per_year)/MortgageCalculator!$L$9,0)),MAX(MortgageCalculator!$L$8,start_rate+MortgageCalculator!$L$10*ROUNDUP((A150-MortgageCalculator!$L$6*periods_per_year)/MortgageCalculator!$L$9,0)))),start_rate))</f>
        <v>5.5E-2</v>
      </c>
      <c r="D150" s="76">
        <f t="shared" si="14"/>
        <v>176.48</v>
      </c>
      <c r="E150" s="76">
        <f t="shared" si="15"/>
        <v>1225.6300000000001</v>
      </c>
      <c r="F150" s="76">
        <f t="shared" si="16"/>
        <v>1049.1500000000001</v>
      </c>
      <c r="G150" s="76">
        <f t="shared" si="17"/>
        <v>37455.070000000014</v>
      </c>
    </row>
    <row r="151" spans="1:7">
      <c r="A151" s="73">
        <f t="shared" si="12"/>
        <v>148</v>
      </c>
      <c r="B151" s="74">
        <f t="shared" si="13"/>
        <v>44287</v>
      </c>
      <c r="C151" s="75">
        <f>IF(A151="","",IF(variable,IF(A151&lt;MortgageCalculator!$L$6*periods_per_year,start_rate,IF(MortgageCalculator!$L$10&gt;=0,MIN(MortgageCalculator!$L$7,start_rate+MortgageCalculator!$L$10*ROUNDUP((A151-MortgageCalculator!$L$6*periods_per_year)/MortgageCalculator!$L$9,0)),MAX(MortgageCalculator!$L$8,start_rate+MortgageCalculator!$L$10*ROUNDUP((A151-MortgageCalculator!$L$6*periods_per_year)/MortgageCalculator!$L$9,0)))),start_rate))</f>
        <v>5.5E-2</v>
      </c>
      <c r="D151" s="76">
        <f t="shared" si="14"/>
        <v>171.67</v>
      </c>
      <c r="E151" s="76">
        <f t="shared" si="15"/>
        <v>1225.6300000000001</v>
      </c>
      <c r="F151" s="76">
        <f t="shared" si="16"/>
        <v>1053.96</v>
      </c>
      <c r="G151" s="76">
        <f t="shared" si="17"/>
        <v>36401.110000000015</v>
      </c>
    </row>
    <row r="152" spans="1:7">
      <c r="A152" s="73">
        <f t="shared" si="12"/>
        <v>149</v>
      </c>
      <c r="B152" s="74">
        <f t="shared" si="13"/>
        <v>44317</v>
      </c>
      <c r="C152" s="75">
        <f>IF(A152="","",IF(variable,IF(A152&lt;MortgageCalculator!$L$6*periods_per_year,start_rate,IF(MortgageCalculator!$L$10&gt;=0,MIN(MortgageCalculator!$L$7,start_rate+MortgageCalculator!$L$10*ROUNDUP((A152-MortgageCalculator!$L$6*periods_per_year)/MortgageCalculator!$L$9,0)),MAX(MortgageCalculator!$L$8,start_rate+MortgageCalculator!$L$10*ROUNDUP((A152-MortgageCalculator!$L$6*periods_per_year)/MortgageCalculator!$L$9,0)))),start_rate))</f>
        <v>5.5E-2</v>
      </c>
      <c r="D152" s="76">
        <f t="shared" si="14"/>
        <v>166.84</v>
      </c>
      <c r="E152" s="76">
        <f t="shared" si="15"/>
        <v>1225.6300000000001</v>
      </c>
      <c r="F152" s="76">
        <f t="shared" si="16"/>
        <v>1058.7900000000002</v>
      </c>
      <c r="G152" s="76">
        <f t="shared" si="17"/>
        <v>35342.320000000014</v>
      </c>
    </row>
    <row r="153" spans="1:7">
      <c r="A153" s="73">
        <f t="shared" si="12"/>
        <v>150</v>
      </c>
      <c r="B153" s="74">
        <f t="shared" si="13"/>
        <v>44348</v>
      </c>
      <c r="C153" s="75">
        <f>IF(A153="","",IF(variable,IF(A153&lt;MortgageCalculator!$L$6*periods_per_year,start_rate,IF(MortgageCalculator!$L$10&gt;=0,MIN(MortgageCalculator!$L$7,start_rate+MortgageCalculator!$L$10*ROUNDUP((A153-MortgageCalculator!$L$6*periods_per_year)/MortgageCalculator!$L$9,0)),MAX(MortgageCalculator!$L$8,start_rate+MortgageCalculator!$L$10*ROUNDUP((A153-MortgageCalculator!$L$6*periods_per_year)/MortgageCalculator!$L$9,0)))),start_rate))</f>
        <v>5.5E-2</v>
      </c>
      <c r="D153" s="76">
        <f t="shared" si="14"/>
        <v>161.99</v>
      </c>
      <c r="E153" s="76">
        <f t="shared" si="15"/>
        <v>1225.6300000000001</v>
      </c>
      <c r="F153" s="76">
        <f t="shared" si="16"/>
        <v>1063.6400000000001</v>
      </c>
      <c r="G153" s="76">
        <f t="shared" si="17"/>
        <v>34278.680000000015</v>
      </c>
    </row>
    <row r="154" spans="1:7">
      <c r="A154" s="73">
        <f t="shared" si="12"/>
        <v>151</v>
      </c>
      <c r="B154" s="74">
        <f t="shared" si="13"/>
        <v>44378</v>
      </c>
      <c r="C154" s="75">
        <f>IF(A154="","",IF(variable,IF(A154&lt;MortgageCalculator!$L$6*periods_per_year,start_rate,IF(MortgageCalculator!$L$10&gt;=0,MIN(MortgageCalculator!$L$7,start_rate+MortgageCalculator!$L$10*ROUNDUP((A154-MortgageCalculator!$L$6*periods_per_year)/MortgageCalculator!$L$9,0)),MAX(MortgageCalculator!$L$8,start_rate+MortgageCalculator!$L$10*ROUNDUP((A154-MortgageCalculator!$L$6*periods_per_year)/MortgageCalculator!$L$9,0)))),start_rate))</f>
        <v>5.5E-2</v>
      </c>
      <c r="D154" s="76">
        <f t="shared" si="14"/>
        <v>157.11000000000001</v>
      </c>
      <c r="E154" s="76">
        <f t="shared" si="15"/>
        <v>1225.6300000000001</v>
      </c>
      <c r="F154" s="76">
        <f t="shared" si="16"/>
        <v>1068.52</v>
      </c>
      <c r="G154" s="76">
        <f t="shared" si="17"/>
        <v>33210.160000000018</v>
      </c>
    </row>
    <row r="155" spans="1:7">
      <c r="A155" s="73">
        <f t="shared" si="12"/>
        <v>152</v>
      </c>
      <c r="B155" s="74">
        <f t="shared" si="13"/>
        <v>44409</v>
      </c>
      <c r="C155" s="75">
        <f>IF(A155="","",IF(variable,IF(A155&lt;MortgageCalculator!$L$6*periods_per_year,start_rate,IF(MortgageCalculator!$L$10&gt;=0,MIN(MortgageCalculator!$L$7,start_rate+MortgageCalculator!$L$10*ROUNDUP((A155-MortgageCalculator!$L$6*periods_per_year)/MortgageCalculator!$L$9,0)),MAX(MortgageCalculator!$L$8,start_rate+MortgageCalculator!$L$10*ROUNDUP((A155-MortgageCalculator!$L$6*periods_per_year)/MortgageCalculator!$L$9,0)))),start_rate))</f>
        <v>5.5E-2</v>
      </c>
      <c r="D155" s="76">
        <f t="shared" si="14"/>
        <v>152.21</v>
      </c>
      <c r="E155" s="76">
        <f t="shared" si="15"/>
        <v>1225.6300000000001</v>
      </c>
      <c r="F155" s="76">
        <f t="shared" si="16"/>
        <v>1073.42</v>
      </c>
      <c r="G155" s="76">
        <f t="shared" si="17"/>
        <v>32136.74000000002</v>
      </c>
    </row>
    <row r="156" spans="1:7">
      <c r="A156" s="73">
        <f t="shared" si="12"/>
        <v>153</v>
      </c>
      <c r="B156" s="74">
        <f t="shared" si="13"/>
        <v>44440</v>
      </c>
      <c r="C156" s="75">
        <f>IF(A156="","",IF(variable,IF(A156&lt;MortgageCalculator!$L$6*periods_per_year,start_rate,IF(MortgageCalculator!$L$10&gt;=0,MIN(MortgageCalculator!$L$7,start_rate+MortgageCalculator!$L$10*ROUNDUP((A156-MortgageCalculator!$L$6*periods_per_year)/MortgageCalculator!$L$9,0)),MAX(MortgageCalculator!$L$8,start_rate+MortgageCalculator!$L$10*ROUNDUP((A156-MortgageCalculator!$L$6*periods_per_year)/MortgageCalculator!$L$9,0)))),start_rate))</f>
        <v>5.5E-2</v>
      </c>
      <c r="D156" s="76">
        <f t="shared" si="14"/>
        <v>147.29</v>
      </c>
      <c r="E156" s="76">
        <f t="shared" si="15"/>
        <v>1225.6300000000001</v>
      </c>
      <c r="F156" s="76">
        <f t="shared" si="16"/>
        <v>1078.3400000000001</v>
      </c>
      <c r="G156" s="76">
        <f t="shared" si="17"/>
        <v>31058.40000000002</v>
      </c>
    </row>
    <row r="157" spans="1:7">
      <c r="A157" s="73">
        <f t="shared" si="12"/>
        <v>154</v>
      </c>
      <c r="B157" s="74">
        <f t="shared" si="13"/>
        <v>44470</v>
      </c>
      <c r="C157" s="75">
        <f>IF(A157="","",IF(variable,IF(A157&lt;MortgageCalculator!$L$6*periods_per_year,start_rate,IF(MortgageCalculator!$L$10&gt;=0,MIN(MortgageCalculator!$L$7,start_rate+MortgageCalculator!$L$10*ROUNDUP((A157-MortgageCalculator!$L$6*periods_per_year)/MortgageCalculator!$L$9,0)),MAX(MortgageCalculator!$L$8,start_rate+MortgageCalculator!$L$10*ROUNDUP((A157-MortgageCalculator!$L$6*periods_per_year)/MortgageCalculator!$L$9,0)))),start_rate))</f>
        <v>5.5E-2</v>
      </c>
      <c r="D157" s="76">
        <f t="shared" si="14"/>
        <v>142.35</v>
      </c>
      <c r="E157" s="76">
        <f t="shared" si="15"/>
        <v>1225.6300000000001</v>
      </c>
      <c r="F157" s="76">
        <f t="shared" si="16"/>
        <v>1083.2800000000002</v>
      </c>
      <c r="G157" s="76">
        <f t="shared" si="17"/>
        <v>29975.120000000021</v>
      </c>
    </row>
    <row r="158" spans="1:7">
      <c r="A158" s="73">
        <f t="shared" si="12"/>
        <v>155</v>
      </c>
      <c r="B158" s="74">
        <f t="shared" si="13"/>
        <v>44501</v>
      </c>
      <c r="C158" s="75">
        <f>IF(A158="","",IF(variable,IF(A158&lt;MortgageCalculator!$L$6*periods_per_year,start_rate,IF(MortgageCalculator!$L$10&gt;=0,MIN(MortgageCalculator!$L$7,start_rate+MortgageCalculator!$L$10*ROUNDUP((A158-MortgageCalculator!$L$6*periods_per_year)/MortgageCalculator!$L$9,0)),MAX(MortgageCalculator!$L$8,start_rate+MortgageCalculator!$L$10*ROUNDUP((A158-MortgageCalculator!$L$6*periods_per_year)/MortgageCalculator!$L$9,0)))),start_rate))</f>
        <v>5.5E-2</v>
      </c>
      <c r="D158" s="76">
        <f t="shared" si="14"/>
        <v>137.38999999999999</v>
      </c>
      <c r="E158" s="76">
        <f t="shared" si="15"/>
        <v>1225.6300000000001</v>
      </c>
      <c r="F158" s="76">
        <f t="shared" si="16"/>
        <v>1088.2400000000002</v>
      </c>
      <c r="G158" s="76">
        <f t="shared" si="17"/>
        <v>28886.880000000019</v>
      </c>
    </row>
    <row r="159" spans="1:7">
      <c r="A159" s="73">
        <f t="shared" si="12"/>
        <v>156</v>
      </c>
      <c r="B159" s="74">
        <f t="shared" si="13"/>
        <v>44531</v>
      </c>
      <c r="C159" s="75">
        <f>IF(A159="","",IF(variable,IF(A159&lt;MortgageCalculator!$L$6*periods_per_year,start_rate,IF(MortgageCalculator!$L$10&gt;=0,MIN(MortgageCalculator!$L$7,start_rate+MortgageCalculator!$L$10*ROUNDUP((A159-MortgageCalculator!$L$6*periods_per_year)/MortgageCalculator!$L$9,0)),MAX(MortgageCalculator!$L$8,start_rate+MortgageCalculator!$L$10*ROUNDUP((A159-MortgageCalculator!$L$6*periods_per_year)/MortgageCalculator!$L$9,0)))),start_rate))</f>
        <v>5.5E-2</v>
      </c>
      <c r="D159" s="76">
        <f t="shared" si="14"/>
        <v>132.4</v>
      </c>
      <c r="E159" s="76">
        <f t="shared" si="15"/>
        <v>1225.6300000000001</v>
      </c>
      <c r="F159" s="76">
        <f t="shared" si="16"/>
        <v>1093.23</v>
      </c>
      <c r="G159" s="76">
        <f t="shared" si="17"/>
        <v>27793.65000000002</v>
      </c>
    </row>
    <row r="160" spans="1:7">
      <c r="A160" s="73">
        <f t="shared" si="12"/>
        <v>157</v>
      </c>
      <c r="B160" s="74">
        <f t="shared" si="13"/>
        <v>44562</v>
      </c>
      <c r="C160" s="75">
        <f>IF(A160="","",IF(variable,IF(A160&lt;MortgageCalculator!$L$6*periods_per_year,start_rate,IF(MortgageCalculator!$L$10&gt;=0,MIN(MortgageCalculator!$L$7,start_rate+MortgageCalculator!$L$10*ROUNDUP((A160-MortgageCalculator!$L$6*periods_per_year)/MortgageCalculator!$L$9,0)),MAX(MortgageCalculator!$L$8,start_rate+MortgageCalculator!$L$10*ROUNDUP((A160-MortgageCalculator!$L$6*periods_per_year)/MortgageCalculator!$L$9,0)))),start_rate))</f>
        <v>5.5E-2</v>
      </c>
      <c r="D160" s="76">
        <f t="shared" si="14"/>
        <v>127.39</v>
      </c>
      <c r="E160" s="76">
        <f t="shared" si="15"/>
        <v>1225.6300000000001</v>
      </c>
      <c r="F160" s="76">
        <f t="shared" si="16"/>
        <v>1098.24</v>
      </c>
      <c r="G160" s="76">
        <f t="shared" si="17"/>
        <v>26695.410000000018</v>
      </c>
    </row>
    <row r="161" spans="1:7">
      <c r="A161" s="73">
        <f t="shared" si="12"/>
        <v>158</v>
      </c>
      <c r="B161" s="74">
        <f t="shared" si="13"/>
        <v>44593</v>
      </c>
      <c r="C161" s="75">
        <f>IF(A161="","",IF(variable,IF(A161&lt;MortgageCalculator!$L$6*periods_per_year,start_rate,IF(MortgageCalculator!$L$10&gt;=0,MIN(MortgageCalculator!$L$7,start_rate+MortgageCalculator!$L$10*ROUNDUP((A161-MortgageCalculator!$L$6*periods_per_year)/MortgageCalculator!$L$9,0)),MAX(MortgageCalculator!$L$8,start_rate+MortgageCalculator!$L$10*ROUNDUP((A161-MortgageCalculator!$L$6*periods_per_year)/MortgageCalculator!$L$9,0)))),start_rate))</f>
        <v>5.5E-2</v>
      </c>
      <c r="D161" s="76">
        <f t="shared" si="14"/>
        <v>122.35</v>
      </c>
      <c r="E161" s="76">
        <f t="shared" si="15"/>
        <v>1225.6300000000001</v>
      </c>
      <c r="F161" s="76">
        <f t="shared" si="16"/>
        <v>1103.2800000000002</v>
      </c>
      <c r="G161" s="76">
        <f t="shared" si="17"/>
        <v>25592.130000000019</v>
      </c>
    </row>
    <row r="162" spans="1:7">
      <c r="A162" s="73">
        <f t="shared" si="12"/>
        <v>159</v>
      </c>
      <c r="B162" s="74">
        <f t="shared" si="13"/>
        <v>44621</v>
      </c>
      <c r="C162" s="75">
        <f>IF(A162="","",IF(variable,IF(A162&lt;MortgageCalculator!$L$6*periods_per_year,start_rate,IF(MortgageCalculator!$L$10&gt;=0,MIN(MortgageCalculator!$L$7,start_rate+MortgageCalculator!$L$10*ROUNDUP((A162-MortgageCalculator!$L$6*periods_per_year)/MortgageCalculator!$L$9,0)),MAX(MortgageCalculator!$L$8,start_rate+MortgageCalculator!$L$10*ROUNDUP((A162-MortgageCalculator!$L$6*periods_per_year)/MortgageCalculator!$L$9,0)))),start_rate))</f>
        <v>5.5E-2</v>
      </c>
      <c r="D162" s="76">
        <f t="shared" si="14"/>
        <v>117.3</v>
      </c>
      <c r="E162" s="76">
        <f t="shared" si="15"/>
        <v>1225.6300000000001</v>
      </c>
      <c r="F162" s="76">
        <f t="shared" si="16"/>
        <v>1108.3300000000002</v>
      </c>
      <c r="G162" s="76">
        <f t="shared" si="17"/>
        <v>24483.800000000017</v>
      </c>
    </row>
    <row r="163" spans="1:7">
      <c r="A163" s="73">
        <f t="shared" si="12"/>
        <v>160</v>
      </c>
      <c r="B163" s="74">
        <f t="shared" si="13"/>
        <v>44652</v>
      </c>
      <c r="C163" s="75">
        <f>IF(A163="","",IF(variable,IF(A163&lt;MortgageCalculator!$L$6*periods_per_year,start_rate,IF(MortgageCalculator!$L$10&gt;=0,MIN(MortgageCalculator!$L$7,start_rate+MortgageCalculator!$L$10*ROUNDUP((A163-MortgageCalculator!$L$6*periods_per_year)/MortgageCalculator!$L$9,0)),MAX(MortgageCalculator!$L$8,start_rate+MortgageCalculator!$L$10*ROUNDUP((A163-MortgageCalculator!$L$6*periods_per_year)/MortgageCalculator!$L$9,0)))),start_rate))</f>
        <v>5.5E-2</v>
      </c>
      <c r="D163" s="76">
        <f t="shared" si="14"/>
        <v>112.22</v>
      </c>
      <c r="E163" s="76">
        <f t="shared" si="15"/>
        <v>1225.6300000000001</v>
      </c>
      <c r="F163" s="76">
        <f t="shared" si="16"/>
        <v>1113.4100000000001</v>
      </c>
      <c r="G163" s="76">
        <f t="shared" si="17"/>
        <v>23370.390000000018</v>
      </c>
    </row>
    <row r="164" spans="1:7">
      <c r="A164" s="73">
        <f t="shared" si="12"/>
        <v>161</v>
      </c>
      <c r="B164" s="74">
        <f t="shared" si="13"/>
        <v>44682</v>
      </c>
      <c r="C164" s="75">
        <f>IF(A164="","",IF(variable,IF(A164&lt;MortgageCalculator!$L$6*periods_per_year,start_rate,IF(MortgageCalculator!$L$10&gt;=0,MIN(MortgageCalculator!$L$7,start_rate+MortgageCalculator!$L$10*ROUNDUP((A164-MortgageCalculator!$L$6*periods_per_year)/MortgageCalculator!$L$9,0)),MAX(MortgageCalculator!$L$8,start_rate+MortgageCalculator!$L$10*ROUNDUP((A164-MortgageCalculator!$L$6*periods_per_year)/MortgageCalculator!$L$9,0)))),start_rate))</f>
        <v>5.5E-2</v>
      </c>
      <c r="D164" s="76">
        <f t="shared" si="14"/>
        <v>107.11</v>
      </c>
      <c r="E164" s="76">
        <f t="shared" si="15"/>
        <v>1225.6300000000001</v>
      </c>
      <c r="F164" s="76">
        <f t="shared" si="16"/>
        <v>1118.5200000000002</v>
      </c>
      <c r="G164" s="76">
        <f t="shared" si="17"/>
        <v>22251.870000000017</v>
      </c>
    </row>
    <row r="165" spans="1:7">
      <c r="A165" s="73">
        <f t="shared" si="12"/>
        <v>162</v>
      </c>
      <c r="B165" s="74">
        <f t="shared" si="13"/>
        <v>44713</v>
      </c>
      <c r="C165" s="75">
        <f>IF(A165="","",IF(variable,IF(A165&lt;MortgageCalculator!$L$6*periods_per_year,start_rate,IF(MortgageCalculator!$L$10&gt;=0,MIN(MortgageCalculator!$L$7,start_rate+MortgageCalculator!$L$10*ROUNDUP((A165-MortgageCalculator!$L$6*periods_per_year)/MortgageCalculator!$L$9,0)),MAX(MortgageCalculator!$L$8,start_rate+MortgageCalculator!$L$10*ROUNDUP((A165-MortgageCalculator!$L$6*periods_per_year)/MortgageCalculator!$L$9,0)))),start_rate))</f>
        <v>5.5E-2</v>
      </c>
      <c r="D165" s="76">
        <f t="shared" si="14"/>
        <v>101.99</v>
      </c>
      <c r="E165" s="76">
        <f t="shared" si="15"/>
        <v>1225.6300000000001</v>
      </c>
      <c r="F165" s="76">
        <f t="shared" si="16"/>
        <v>1123.6400000000001</v>
      </c>
      <c r="G165" s="76">
        <f t="shared" si="17"/>
        <v>21128.230000000018</v>
      </c>
    </row>
    <row r="166" spans="1:7">
      <c r="A166" s="73">
        <f t="shared" si="12"/>
        <v>163</v>
      </c>
      <c r="B166" s="74">
        <f t="shared" si="13"/>
        <v>44743</v>
      </c>
      <c r="C166" s="75">
        <f>IF(A166="","",IF(variable,IF(A166&lt;MortgageCalculator!$L$6*periods_per_year,start_rate,IF(MortgageCalculator!$L$10&gt;=0,MIN(MortgageCalculator!$L$7,start_rate+MortgageCalculator!$L$10*ROUNDUP((A166-MortgageCalculator!$L$6*periods_per_year)/MortgageCalculator!$L$9,0)),MAX(MortgageCalculator!$L$8,start_rate+MortgageCalculator!$L$10*ROUNDUP((A166-MortgageCalculator!$L$6*periods_per_year)/MortgageCalculator!$L$9,0)))),start_rate))</f>
        <v>5.5E-2</v>
      </c>
      <c r="D166" s="76">
        <f t="shared" si="14"/>
        <v>96.84</v>
      </c>
      <c r="E166" s="76">
        <f t="shared" si="15"/>
        <v>1225.6300000000001</v>
      </c>
      <c r="F166" s="76">
        <f t="shared" si="16"/>
        <v>1128.7900000000002</v>
      </c>
      <c r="G166" s="76">
        <f t="shared" si="17"/>
        <v>19999.440000000017</v>
      </c>
    </row>
    <row r="167" spans="1:7">
      <c r="A167" s="73">
        <f t="shared" si="12"/>
        <v>164</v>
      </c>
      <c r="B167" s="74">
        <f t="shared" si="13"/>
        <v>44774</v>
      </c>
      <c r="C167" s="75">
        <f>IF(A167="","",IF(variable,IF(A167&lt;MortgageCalculator!$L$6*periods_per_year,start_rate,IF(MortgageCalculator!$L$10&gt;=0,MIN(MortgageCalculator!$L$7,start_rate+MortgageCalculator!$L$10*ROUNDUP((A167-MortgageCalculator!$L$6*periods_per_year)/MortgageCalculator!$L$9,0)),MAX(MortgageCalculator!$L$8,start_rate+MortgageCalculator!$L$10*ROUNDUP((A167-MortgageCalculator!$L$6*periods_per_year)/MortgageCalculator!$L$9,0)))),start_rate))</f>
        <v>5.5E-2</v>
      </c>
      <c r="D167" s="76">
        <f t="shared" si="14"/>
        <v>91.66</v>
      </c>
      <c r="E167" s="76">
        <f t="shared" si="15"/>
        <v>1225.6300000000001</v>
      </c>
      <c r="F167" s="76">
        <f t="shared" si="16"/>
        <v>1133.97</v>
      </c>
      <c r="G167" s="76">
        <f t="shared" si="17"/>
        <v>18865.470000000016</v>
      </c>
    </row>
    <row r="168" spans="1:7">
      <c r="A168" s="73">
        <f t="shared" si="12"/>
        <v>165</v>
      </c>
      <c r="B168" s="74">
        <f t="shared" si="13"/>
        <v>44805</v>
      </c>
      <c r="C168" s="75">
        <f>IF(A168="","",IF(variable,IF(A168&lt;MortgageCalculator!$L$6*periods_per_year,start_rate,IF(MortgageCalculator!$L$10&gt;=0,MIN(MortgageCalculator!$L$7,start_rate+MortgageCalculator!$L$10*ROUNDUP((A168-MortgageCalculator!$L$6*periods_per_year)/MortgageCalculator!$L$9,0)),MAX(MortgageCalculator!$L$8,start_rate+MortgageCalculator!$L$10*ROUNDUP((A168-MortgageCalculator!$L$6*periods_per_year)/MortgageCalculator!$L$9,0)))),start_rate))</f>
        <v>5.5E-2</v>
      </c>
      <c r="D168" s="76">
        <f t="shared" si="14"/>
        <v>86.47</v>
      </c>
      <c r="E168" s="76">
        <f t="shared" si="15"/>
        <v>1225.6300000000001</v>
      </c>
      <c r="F168" s="76">
        <f t="shared" si="16"/>
        <v>1139.1600000000001</v>
      </c>
      <c r="G168" s="76">
        <f t="shared" si="17"/>
        <v>17726.310000000016</v>
      </c>
    </row>
    <row r="169" spans="1:7">
      <c r="A169" s="73">
        <f t="shared" si="12"/>
        <v>166</v>
      </c>
      <c r="B169" s="74">
        <f t="shared" si="13"/>
        <v>44835</v>
      </c>
      <c r="C169" s="75">
        <f>IF(A169="","",IF(variable,IF(A169&lt;MortgageCalculator!$L$6*periods_per_year,start_rate,IF(MortgageCalculator!$L$10&gt;=0,MIN(MortgageCalculator!$L$7,start_rate+MortgageCalculator!$L$10*ROUNDUP((A169-MortgageCalculator!$L$6*periods_per_year)/MortgageCalculator!$L$9,0)),MAX(MortgageCalculator!$L$8,start_rate+MortgageCalculator!$L$10*ROUNDUP((A169-MortgageCalculator!$L$6*periods_per_year)/MortgageCalculator!$L$9,0)))),start_rate))</f>
        <v>5.5E-2</v>
      </c>
      <c r="D169" s="76">
        <f t="shared" si="14"/>
        <v>81.25</v>
      </c>
      <c r="E169" s="76">
        <f t="shared" si="15"/>
        <v>1225.6300000000001</v>
      </c>
      <c r="F169" s="76">
        <f t="shared" si="16"/>
        <v>1144.3800000000001</v>
      </c>
      <c r="G169" s="76">
        <f t="shared" si="17"/>
        <v>16581.930000000015</v>
      </c>
    </row>
    <row r="170" spans="1:7">
      <c r="A170" s="73">
        <f t="shared" si="12"/>
        <v>167</v>
      </c>
      <c r="B170" s="74">
        <f t="shared" si="13"/>
        <v>44866</v>
      </c>
      <c r="C170" s="75">
        <f>IF(A170="","",IF(variable,IF(A170&lt;MortgageCalculator!$L$6*periods_per_year,start_rate,IF(MortgageCalculator!$L$10&gt;=0,MIN(MortgageCalculator!$L$7,start_rate+MortgageCalculator!$L$10*ROUNDUP((A170-MortgageCalculator!$L$6*periods_per_year)/MortgageCalculator!$L$9,0)),MAX(MortgageCalculator!$L$8,start_rate+MortgageCalculator!$L$10*ROUNDUP((A170-MortgageCalculator!$L$6*periods_per_year)/MortgageCalculator!$L$9,0)))),start_rate))</f>
        <v>5.5E-2</v>
      </c>
      <c r="D170" s="76">
        <f t="shared" si="14"/>
        <v>76</v>
      </c>
      <c r="E170" s="76">
        <f t="shared" si="15"/>
        <v>1225.6300000000001</v>
      </c>
      <c r="F170" s="76">
        <f t="shared" si="16"/>
        <v>1149.6300000000001</v>
      </c>
      <c r="G170" s="76">
        <f t="shared" si="17"/>
        <v>15432.300000000014</v>
      </c>
    </row>
    <row r="171" spans="1:7">
      <c r="A171" s="73">
        <f t="shared" si="12"/>
        <v>168</v>
      </c>
      <c r="B171" s="74">
        <f t="shared" si="13"/>
        <v>44896</v>
      </c>
      <c r="C171" s="75">
        <f>IF(A171="","",IF(variable,IF(A171&lt;MortgageCalculator!$L$6*periods_per_year,start_rate,IF(MortgageCalculator!$L$10&gt;=0,MIN(MortgageCalculator!$L$7,start_rate+MortgageCalculator!$L$10*ROUNDUP((A171-MortgageCalculator!$L$6*periods_per_year)/MortgageCalculator!$L$9,0)),MAX(MortgageCalculator!$L$8,start_rate+MortgageCalculator!$L$10*ROUNDUP((A171-MortgageCalculator!$L$6*periods_per_year)/MortgageCalculator!$L$9,0)))),start_rate))</f>
        <v>5.5E-2</v>
      </c>
      <c r="D171" s="76">
        <f t="shared" si="14"/>
        <v>70.73</v>
      </c>
      <c r="E171" s="76">
        <f t="shared" si="15"/>
        <v>1225.6300000000001</v>
      </c>
      <c r="F171" s="76">
        <f t="shared" si="16"/>
        <v>1154.9000000000001</v>
      </c>
      <c r="G171" s="76">
        <f t="shared" si="17"/>
        <v>14277.400000000014</v>
      </c>
    </row>
    <row r="172" spans="1:7">
      <c r="A172" s="73">
        <f t="shared" si="12"/>
        <v>169</v>
      </c>
      <c r="B172" s="74">
        <f t="shared" si="13"/>
        <v>44927</v>
      </c>
      <c r="C172" s="75">
        <f>IF(A172="","",IF(variable,IF(A172&lt;MortgageCalculator!$L$6*periods_per_year,start_rate,IF(MortgageCalculator!$L$10&gt;=0,MIN(MortgageCalculator!$L$7,start_rate+MortgageCalculator!$L$10*ROUNDUP((A172-MortgageCalculator!$L$6*periods_per_year)/MortgageCalculator!$L$9,0)),MAX(MortgageCalculator!$L$8,start_rate+MortgageCalculator!$L$10*ROUNDUP((A172-MortgageCalculator!$L$6*periods_per_year)/MortgageCalculator!$L$9,0)))),start_rate))</f>
        <v>5.5E-2</v>
      </c>
      <c r="D172" s="76">
        <f t="shared" si="14"/>
        <v>65.44</v>
      </c>
      <c r="E172" s="76">
        <f t="shared" si="15"/>
        <v>1225.6300000000001</v>
      </c>
      <c r="F172" s="76">
        <f t="shared" si="16"/>
        <v>1160.19</v>
      </c>
      <c r="G172" s="76">
        <f t="shared" si="17"/>
        <v>13117.210000000014</v>
      </c>
    </row>
    <row r="173" spans="1:7">
      <c r="A173" s="73">
        <f t="shared" si="12"/>
        <v>170</v>
      </c>
      <c r="B173" s="74">
        <f t="shared" si="13"/>
        <v>44958</v>
      </c>
      <c r="C173" s="75">
        <f>IF(A173="","",IF(variable,IF(A173&lt;MortgageCalculator!$L$6*periods_per_year,start_rate,IF(MortgageCalculator!$L$10&gt;=0,MIN(MortgageCalculator!$L$7,start_rate+MortgageCalculator!$L$10*ROUNDUP((A173-MortgageCalculator!$L$6*periods_per_year)/MortgageCalculator!$L$9,0)),MAX(MortgageCalculator!$L$8,start_rate+MortgageCalculator!$L$10*ROUNDUP((A173-MortgageCalculator!$L$6*periods_per_year)/MortgageCalculator!$L$9,0)))),start_rate))</f>
        <v>5.5E-2</v>
      </c>
      <c r="D173" s="76">
        <f t="shared" si="14"/>
        <v>60.12</v>
      </c>
      <c r="E173" s="76">
        <f t="shared" si="15"/>
        <v>1225.6300000000001</v>
      </c>
      <c r="F173" s="76">
        <f t="shared" si="16"/>
        <v>1165.5100000000002</v>
      </c>
      <c r="G173" s="76">
        <f t="shared" si="17"/>
        <v>11951.700000000013</v>
      </c>
    </row>
    <row r="174" spans="1:7">
      <c r="A174" s="73">
        <f t="shared" si="12"/>
        <v>171</v>
      </c>
      <c r="B174" s="74">
        <f t="shared" si="13"/>
        <v>44986</v>
      </c>
      <c r="C174" s="75">
        <f>IF(A174="","",IF(variable,IF(A174&lt;MortgageCalculator!$L$6*periods_per_year,start_rate,IF(MortgageCalculator!$L$10&gt;=0,MIN(MortgageCalculator!$L$7,start_rate+MortgageCalculator!$L$10*ROUNDUP((A174-MortgageCalculator!$L$6*periods_per_year)/MortgageCalculator!$L$9,0)),MAX(MortgageCalculator!$L$8,start_rate+MortgageCalculator!$L$10*ROUNDUP((A174-MortgageCalculator!$L$6*periods_per_year)/MortgageCalculator!$L$9,0)))),start_rate))</f>
        <v>5.5E-2</v>
      </c>
      <c r="D174" s="76">
        <f t="shared" si="14"/>
        <v>54.78</v>
      </c>
      <c r="E174" s="76">
        <f t="shared" si="15"/>
        <v>1225.6300000000001</v>
      </c>
      <c r="F174" s="76">
        <f t="shared" si="16"/>
        <v>1170.8500000000001</v>
      </c>
      <c r="G174" s="76">
        <f t="shared" si="17"/>
        <v>10780.850000000013</v>
      </c>
    </row>
    <row r="175" spans="1:7">
      <c r="A175" s="73">
        <f t="shared" si="12"/>
        <v>172</v>
      </c>
      <c r="B175" s="74">
        <f t="shared" si="13"/>
        <v>45017</v>
      </c>
      <c r="C175" s="75">
        <f>IF(A175="","",IF(variable,IF(A175&lt;MortgageCalculator!$L$6*periods_per_year,start_rate,IF(MortgageCalculator!$L$10&gt;=0,MIN(MortgageCalculator!$L$7,start_rate+MortgageCalculator!$L$10*ROUNDUP((A175-MortgageCalculator!$L$6*periods_per_year)/MortgageCalculator!$L$9,0)),MAX(MortgageCalculator!$L$8,start_rate+MortgageCalculator!$L$10*ROUNDUP((A175-MortgageCalculator!$L$6*periods_per_year)/MortgageCalculator!$L$9,0)))),start_rate))</f>
        <v>5.5E-2</v>
      </c>
      <c r="D175" s="76">
        <f t="shared" si="14"/>
        <v>49.41</v>
      </c>
      <c r="E175" s="76">
        <f t="shared" si="15"/>
        <v>1225.6300000000001</v>
      </c>
      <c r="F175" s="76">
        <f t="shared" si="16"/>
        <v>1176.22</v>
      </c>
      <c r="G175" s="76">
        <f t="shared" si="17"/>
        <v>9604.6300000000138</v>
      </c>
    </row>
    <row r="176" spans="1:7">
      <c r="A176" s="73">
        <f t="shared" si="12"/>
        <v>173</v>
      </c>
      <c r="B176" s="74">
        <f t="shared" si="13"/>
        <v>45047</v>
      </c>
      <c r="C176" s="75">
        <f>IF(A176="","",IF(variable,IF(A176&lt;MortgageCalculator!$L$6*periods_per_year,start_rate,IF(MortgageCalculator!$L$10&gt;=0,MIN(MortgageCalculator!$L$7,start_rate+MortgageCalculator!$L$10*ROUNDUP((A176-MortgageCalculator!$L$6*periods_per_year)/MortgageCalculator!$L$9,0)),MAX(MortgageCalculator!$L$8,start_rate+MortgageCalculator!$L$10*ROUNDUP((A176-MortgageCalculator!$L$6*periods_per_year)/MortgageCalculator!$L$9,0)))),start_rate))</f>
        <v>5.5E-2</v>
      </c>
      <c r="D176" s="76">
        <f t="shared" si="14"/>
        <v>44.02</v>
      </c>
      <c r="E176" s="76">
        <f t="shared" si="15"/>
        <v>1225.6300000000001</v>
      </c>
      <c r="F176" s="76">
        <f t="shared" si="16"/>
        <v>1181.6100000000001</v>
      </c>
      <c r="G176" s="76">
        <f t="shared" si="17"/>
        <v>8423.0200000000132</v>
      </c>
    </row>
    <row r="177" spans="1:7">
      <c r="A177" s="73">
        <f t="shared" si="12"/>
        <v>174</v>
      </c>
      <c r="B177" s="74">
        <f t="shared" si="13"/>
        <v>45078</v>
      </c>
      <c r="C177" s="75">
        <f>IF(A177="","",IF(variable,IF(A177&lt;MortgageCalculator!$L$6*periods_per_year,start_rate,IF(MortgageCalculator!$L$10&gt;=0,MIN(MortgageCalculator!$L$7,start_rate+MortgageCalculator!$L$10*ROUNDUP((A177-MortgageCalculator!$L$6*periods_per_year)/MortgageCalculator!$L$9,0)),MAX(MortgageCalculator!$L$8,start_rate+MortgageCalculator!$L$10*ROUNDUP((A177-MortgageCalculator!$L$6*periods_per_year)/MortgageCalculator!$L$9,0)))),start_rate))</f>
        <v>5.5E-2</v>
      </c>
      <c r="D177" s="76">
        <f t="shared" si="14"/>
        <v>38.61</v>
      </c>
      <c r="E177" s="76">
        <f t="shared" si="15"/>
        <v>1225.6300000000001</v>
      </c>
      <c r="F177" s="76">
        <f t="shared" si="16"/>
        <v>1187.0200000000002</v>
      </c>
      <c r="G177" s="76">
        <f t="shared" si="17"/>
        <v>7236.0000000000127</v>
      </c>
    </row>
    <row r="178" spans="1:7">
      <c r="A178" s="73">
        <f t="shared" si="12"/>
        <v>175</v>
      </c>
      <c r="B178" s="74">
        <f t="shared" si="13"/>
        <v>45108</v>
      </c>
      <c r="C178" s="75">
        <f>IF(A178="","",IF(variable,IF(A178&lt;MortgageCalculator!$L$6*periods_per_year,start_rate,IF(MortgageCalculator!$L$10&gt;=0,MIN(MortgageCalculator!$L$7,start_rate+MortgageCalculator!$L$10*ROUNDUP((A178-MortgageCalculator!$L$6*periods_per_year)/MortgageCalculator!$L$9,0)),MAX(MortgageCalculator!$L$8,start_rate+MortgageCalculator!$L$10*ROUNDUP((A178-MortgageCalculator!$L$6*periods_per_year)/MortgageCalculator!$L$9,0)))),start_rate))</f>
        <v>5.5E-2</v>
      </c>
      <c r="D178" s="76">
        <f t="shared" si="14"/>
        <v>33.17</v>
      </c>
      <c r="E178" s="76">
        <f t="shared" si="15"/>
        <v>1225.6300000000001</v>
      </c>
      <c r="F178" s="76">
        <f t="shared" si="16"/>
        <v>1192.46</v>
      </c>
      <c r="G178" s="76">
        <f t="shared" si="17"/>
        <v>6043.5400000000127</v>
      </c>
    </row>
    <row r="179" spans="1:7">
      <c r="A179" s="73">
        <f t="shared" si="12"/>
        <v>176</v>
      </c>
      <c r="B179" s="74">
        <f t="shared" si="13"/>
        <v>45139</v>
      </c>
      <c r="C179" s="75">
        <f>IF(A179="","",IF(variable,IF(A179&lt;MortgageCalculator!$L$6*periods_per_year,start_rate,IF(MortgageCalculator!$L$10&gt;=0,MIN(MortgageCalculator!$L$7,start_rate+MortgageCalculator!$L$10*ROUNDUP((A179-MortgageCalculator!$L$6*periods_per_year)/MortgageCalculator!$L$9,0)),MAX(MortgageCalculator!$L$8,start_rate+MortgageCalculator!$L$10*ROUNDUP((A179-MortgageCalculator!$L$6*periods_per_year)/MortgageCalculator!$L$9,0)))),start_rate))</f>
        <v>5.5E-2</v>
      </c>
      <c r="D179" s="76">
        <f t="shared" si="14"/>
        <v>27.7</v>
      </c>
      <c r="E179" s="76">
        <f t="shared" si="15"/>
        <v>1225.6300000000001</v>
      </c>
      <c r="F179" s="76">
        <f t="shared" si="16"/>
        <v>1197.93</v>
      </c>
      <c r="G179" s="76">
        <f t="shared" si="17"/>
        <v>4845.6100000000124</v>
      </c>
    </row>
    <row r="180" spans="1:7">
      <c r="A180" s="73">
        <f t="shared" si="12"/>
        <v>177</v>
      </c>
      <c r="B180" s="74">
        <f t="shared" si="13"/>
        <v>45170</v>
      </c>
      <c r="C180" s="75">
        <f>IF(A180="","",IF(variable,IF(A180&lt;MortgageCalculator!$L$6*periods_per_year,start_rate,IF(MortgageCalculator!$L$10&gt;=0,MIN(MortgageCalculator!$L$7,start_rate+MortgageCalculator!$L$10*ROUNDUP((A180-MortgageCalculator!$L$6*periods_per_year)/MortgageCalculator!$L$9,0)),MAX(MortgageCalculator!$L$8,start_rate+MortgageCalculator!$L$10*ROUNDUP((A180-MortgageCalculator!$L$6*periods_per_year)/MortgageCalculator!$L$9,0)))),start_rate))</f>
        <v>5.5E-2</v>
      </c>
      <c r="D180" s="76">
        <f t="shared" si="14"/>
        <v>22.21</v>
      </c>
      <c r="E180" s="76">
        <f t="shared" si="15"/>
        <v>1225.6300000000001</v>
      </c>
      <c r="F180" s="76">
        <f t="shared" si="16"/>
        <v>1203.42</v>
      </c>
      <c r="G180" s="76">
        <f t="shared" si="17"/>
        <v>3642.1900000000123</v>
      </c>
    </row>
    <row r="181" spans="1:7">
      <c r="A181" s="73">
        <f t="shared" si="12"/>
        <v>178</v>
      </c>
      <c r="B181" s="74">
        <f t="shared" si="13"/>
        <v>45200</v>
      </c>
      <c r="C181" s="75">
        <f>IF(A181="","",IF(variable,IF(A181&lt;MortgageCalculator!$L$6*periods_per_year,start_rate,IF(MortgageCalculator!$L$10&gt;=0,MIN(MortgageCalculator!$L$7,start_rate+MortgageCalculator!$L$10*ROUNDUP((A181-MortgageCalculator!$L$6*periods_per_year)/MortgageCalculator!$L$9,0)),MAX(MortgageCalculator!$L$8,start_rate+MortgageCalculator!$L$10*ROUNDUP((A181-MortgageCalculator!$L$6*periods_per_year)/MortgageCalculator!$L$9,0)))),start_rate))</f>
        <v>5.5E-2</v>
      </c>
      <c r="D181" s="76">
        <f t="shared" si="14"/>
        <v>16.690000000000001</v>
      </c>
      <c r="E181" s="76">
        <f t="shared" si="15"/>
        <v>1225.6300000000001</v>
      </c>
      <c r="F181" s="76">
        <f t="shared" si="16"/>
        <v>1208.94</v>
      </c>
      <c r="G181" s="76">
        <f t="shared" si="17"/>
        <v>2433.2500000000123</v>
      </c>
    </row>
    <row r="182" spans="1:7">
      <c r="A182" s="73">
        <f t="shared" si="12"/>
        <v>179</v>
      </c>
      <c r="B182" s="74">
        <f t="shared" si="13"/>
        <v>45231</v>
      </c>
      <c r="C182" s="75">
        <f>IF(A182="","",IF(variable,IF(A182&lt;MortgageCalculator!$L$6*periods_per_year,start_rate,IF(MortgageCalculator!$L$10&gt;=0,MIN(MortgageCalculator!$L$7,start_rate+MortgageCalculator!$L$10*ROUNDUP((A182-MortgageCalculator!$L$6*periods_per_year)/MortgageCalculator!$L$9,0)),MAX(MortgageCalculator!$L$8,start_rate+MortgageCalculator!$L$10*ROUNDUP((A182-MortgageCalculator!$L$6*periods_per_year)/MortgageCalculator!$L$9,0)))),start_rate))</f>
        <v>5.5E-2</v>
      </c>
      <c r="D182" s="76">
        <f t="shared" si="14"/>
        <v>11.15</v>
      </c>
      <c r="E182" s="76">
        <f t="shared" si="15"/>
        <v>1225.6300000000001</v>
      </c>
      <c r="F182" s="76">
        <f t="shared" si="16"/>
        <v>1214.48</v>
      </c>
      <c r="G182" s="76">
        <f t="shared" si="17"/>
        <v>1218.7700000000123</v>
      </c>
    </row>
    <row r="183" spans="1:7">
      <c r="A183" s="73">
        <f t="shared" si="12"/>
        <v>180</v>
      </c>
      <c r="B183" s="74">
        <f t="shared" si="13"/>
        <v>45261</v>
      </c>
      <c r="C183" s="75">
        <f>IF(A183="","",IF(variable,IF(A183&lt;MortgageCalculator!$L$6*periods_per_year,start_rate,IF(MortgageCalculator!$L$10&gt;=0,MIN(MortgageCalculator!$L$7,start_rate+MortgageCalculator!$L$10*ROUNDUP((A183-MortgageCalculator!$L$6*periods_per_year)/MortgageCalculator!$L$9,0)),MAX(MortgageCalculator!$L$8,start_rate+MortgageCalculator!$L$10*ROUNDUP((A183-MortgageCalculator!$L$6*periods_per_year)/MortgageCalculator!$L$9,0)))),start_rate))</f>
        <v>5.5E-2</v>
      </c>
      <c r="D183" s="76">
        <f t="shared" si="14"/>
        <v>5.59</v>
      </c>
      <c r="E183" s="76">
        <f t="shared" si="15"/>
        <v>1224.3600000000122</v>
      </c>
      <c r="F183" s="76">
        <f t="shared" si="16"/>
        <v>1218.7700000000123</v>
      </c>
      <c r="G183" s="76">
        <f t="shared" si="17"/>
        <v>0</v>
      </c>
    </row>
    <row r="184" spans="1:7">
      <c r="A184" s="73" t="str">
        <f t="shared" si="12"/>
        <v/>
      </c>
      <c r="B184" s="74" t="str">
        <f t="shared" si="13"/>
        <v/>
      </c>
      <c r="C184" s="75" t="str">
        <f>IF(A184="","",IF(variable,IF(A184&lt;MortgageCalculator!$L$6*periods_per_year,start_rate,IF(MortgageCalculator!$L$10&gt;=0,MIN(MortgageCalculator!$L$7,start_rate+MortgageCalculator!$L$10*ROUNDUP((A184-MortgageCalculator!$L$6*periods_per_year)/MortgageCalculator!$L$9,0)),MAX(MortgageCalculator!$L$8,start_rate+MortgageCalculator!$L$10*ROUNDUP((A184-MortgageCalculator!$L$6*periods_per_year)/MortgageCalculator!$L$9,0)))),start_rate))</f>
        <v/>
      </c>
      <c r="D184" s="76" t="str">
        <f t="shared" si="14"/>
        <v/>
      </c>
      <c r="E184" s="76" t="str">
        <f t="shared" si="15"/>
        <v/>
      </c>
      <c r="F184" s="76" t="str">
        <f t="shared" si="16"/>
        <v/>
      </c>
      <c r="G184" s="76" t="str">
        <f t="shared" si="17"/>
        <v/>
      </c>
    </row>
    <row r="185" spans="1:7">
      <c r="A185" s="73" t="str">
        <f t="shared" si="12"/>
        <v/>
      </c>
      <c r="B185" s="74" t="str">
        <f t="shared" si="13"/>
        <v/>
      </c>
      <c r="C185" s="75" t="str">
        <f>IF(A185="","",IF(variable,IF(A185&lt;MortgageCalculator!$L$6*periods_per_year,start_rate,IF(MortgageCalculator!$L$10&gt;=0,MIN(MortgageCalculator!$L$7,start_rate+MortgageCalculator!$L$10*ROUNDUP((A185-MortgageCalculator!$L$6*periods_per_year)/MortgageCalculator!$L$9,0)),MAX(MortgageCalculator!$L$8,start_rate+MortgageCalculator!$L$10*ROUNDUP((A185-MortgageCalculator!$L$6*periods_per_year)/MortgageCalculator!$L$9,0)))),start_rate))</f>
        <v/>
      </c>
      <c r="D185" s="76" t="str">
        <f t="shared" si="14"/>
        <v/>
      </c>
      <c r="E185" s="76" t="str">
        <f t="shared" si="15"/>
        <v/>
      </c>
      <c r="F185" s="76" t="str">
        <f t="shared" si="16"/>
        <v/>
      </c>
      <c r="G185" s="76" t="str">
        <f t="shared" si="17"/>
        <v/>
      </c>
    </row>
    <row r="186" spans="1:7">
      <c r="A186" s="73" t="str">
        <f t="shared" si="12"/>
        <v/>
      </c>
      <c r="B186" s="74" t="str">
        <f t="shared" si="13"/>
        <v/>
      </c>
      <c r="C186" s="75" t="str">
        <f>IF(A186="","",IF(variable,IF(A186&lt;MortgageCalculator!$L$6*periods_per_year,start_rate,IF(MortgageCalculator!$L$10&gt;=0,MIN(MortgageCalculator!$L$7,start_rate+MortgageCalculator!$L$10*ROUNDUP((A186-MortgageCalculator!$L$6*periods_per_year)/MortgageCalculator!$L$9,0)),MAX(MortgageCalculator!$L$8,start_rate+MortgageCalculator!$L$10*ROUNDUP((A186-MortgageCalculator!$L$6*periods_per_year)/MortgageCalculator!$L$9,0)))),start_rate))</f>
        <v/>
      </c>
      <c r="D186" s="76" t="str">
        <f t="shared" si="14"/>
        <v/>
      </c>
      <c r="E186" s="76" t="str">
        <f t="shared" si="15"/>
        <v/>
      </c>
      <c r="F186" s="76" t="str">
        <f t="shared" si="16"/>
        <v/>
      </c>
      <c r="G186" s="76" t="str">
        <f t="shared" si="17"/>
        <v/>
      </c>
    </row>
    <row r="187" spans="1:7">
      <c r="A187" s="73" t="str">
        <f t="shared" si="12"/>
        <v/>
      </c>
      <c r="B187" s="74" t="str">
        <f t="shared" si="13"/>
        <v/>
      </c>
      <c r="C187" s="75" t="str">
        <f>IF(A187="","",IF(variable,IF(A187&lt;MortgageCalculator!$L$6*periods_per_year,start_rate,IF(MortgageCalculator!$L$10&gt;=0,MIN(MortgageCalculator!$L$7,start_rate+MortgageCalculator!$L$10*ROUNDUP((A187-MortgageCalculator!$L$6*periods_per_year)/MortgageCalculator!$L$9,0)),MAX(MortgageCalculator!$L$8,start_rate+MortgageCalculator!$L$10*ROUNDUP((A187-MortgageCalculator!$L$6*periods_per_year)/MortgageCalculator!$L$9,0)))),start_rate))</f>
        <v/>
      </c>
      <c r="D187" s="76" t="str">
        <f t="shared" si="14"/>
        <v/>
      </c>
      <c r="E187" s="76" t="str">
        <f t="shared" si="15"/>
        <v/>
      </c>
      <c r="F187" s="76" t="str">
        <f t="shared" si="16"/>
        <v/>
      </c>
      <c r="G187" s="76" t="str">
        <f t="shared" si="17"/>
        <v/>
      </c>
    </row>
    <row r="188" spans="1:7">
      <c r="A188" s="73" t="str">
        <f t="shared" si="12"/>
        <v/>
      </c>
      <c r="B188" s="74" t="str">
        <f t="shared" si="13"/>
        <v/>
      </c>
      <c r="C188" s="75" t="str">
        <f>IF(A188="","",IF(variable,IF(A188&lt;MortgageCalculator!$L$6*periods_per_year,start_rate,IF(MortgageCalculator!$L$10&gt;=0,MIN(MortgageCalculator!$L$7,start_rate+MortgageCalculator!$L$10*ROUNDUP((A188-MortgageCalculator!$L$6*periods_per_year)/MortgageCalculator!$L$9,0)),MAX(MortgageCalculator!$L$8,start_rate+MortgageCalculator!$L$10*ROUNDUP((A188-MortgageCalculator!$L$6*periods_per_year)/MortgageCalculator!$L$9,0)))),start_rate))</f>
        <v/>
      </c>
      <c r="D188" s="76" t="str">
        <f t="shared" si="14"/>
        <v/>
      </c>
      <c r="E188" s="76" t="str">
        <f t="shared" si="15"/>
        <v/>
      </c>
      <c r="F188" s="76" t="str">
        <f t="shared" si="16"/>
        <v/>
      </c>
      <c r="G188" s="76" t="str">
        <f t="shared" si="17"/>
        <v/>
      </c>
    </row>
    <row r="189" spans="1:7">
      <c r="A189" s="73" t="str">
        <f t="shared" si="12"/>
        <v/>
      </c>
      <c r="B189" s="74" t="str">
        <f t="shared" si="13"/>
        <v/>
      </c>
      <c r="C189" s="75" t="str">
        <f>IF(A189="","",IF(variable,IF(A189&lt;MortgageCalculator!$L$6*periods_per_year,start_rate,IF(MortgageCalculator!$L$10&gt;=0,MIN(MortgageCalculator!$L$7,start_rate+MortgageCalculator!$L$10*ROUNDUP((A189-MortgageCalculator!$L$6*periods_per_year)/MortgageCalculator!$L$9,0)),MAX(MortgageCalculator!$L$8,start_rate+MortgageCalculator!$L$10*ROUNDUP((A189-MortgageCalculator!$L$6*periods_per_year)/MortgageCalculator!$L$9,0)))),start_rate))</f>
        <v/>
      </c>
      <c r="D189" s="76" t="str">
        <f t="shared" si="14"/>
        <v/>
      </c>
      <c r="E189" s="76" t="str">
        <f t="shared" si="15"/>
        <v/>
      </c>
      <c r="F189" s="76" t="str">
        <f t="shared" si="16"/>
        <v/>
      </c>
      <c r="G189" s="76" t="str">
        <f t="shared" si="17"/>
        <v/>
      </c>
    </row>
    <row r="190" spans="1:7">
      <c r="A190" s="73" t="str">
        <f t="shared" si="12"/>
        <v/>
      </c>
      <c r="B190" s="74" t="str">
        <f t="shared" si="13"/>
        <v/>
      </c>
      <c r="C190" s="75" t="str">
        <f>IF(A190="","",IF(variable,IF(A190&lt;MortgageCalculator!$L$6*periods_per_year,start_rate,IF(MortgageCalculator!$L$10&gt;=0,MIN(MortgageCalculator!$L$7,start_rate+MortgageCalculator!$L$10*ROUNDUP((A190-MortgageCalculator!$L$6*periods_per_year)/MortgageCalculator!$L$9,0)),MAX(MortgageCalculator!$L$8,start_rate+MortgageCalculator!$L$10*ROUNDUP((A190-MortgageCalculator!$L$6*periods_per_year)/MortgageCalculator!$L$9,0)))),start_rate))</f>
        <v/>
      </c>
      <c r="D190" s="76" t="str">
        <f t="shared" si="14"/>
        <v/>
      </c>
      <c r="E190" s="76" t="str">
        <f t="shared" si="15"/>
        <v/>
      </c>
      <c r="F190" s="76" t="str">
        <f t="shared" si="16"/>
        <v/>
      </c>
      <c r="G190" s="76" t="str">
        <f t="shared" si="17"/>
        <v/>
      </c>
    </row>
    <row r="191" spans="1:7">
      <c r="A191" s="73" t="str">
        <f t="shared" si="12"/>
        <v/>
      </c>
      <c r="B191" s="74" t="str">
        <f t="shared" si="13"/>
        <v/>
      </c>
      <c r="C191" s="75" t="str">
        <f>IF(A191="","",IF(variable,IF(A191&lt;MortgageCalculator!$L$6*periods_per_year,start_rate,IF(MortgageCalculator!$L$10&gt;=0,MIN(MortgageCalculator!$L$7,start_rate+MortgageCalculator!$L$10*ROUNDUP((A191-MortgageCalculator!$L$6*periods_per_year)/MortgageCalculator!$L$9,0)),MAX(MortgageCalculator!$L$8,start_rate+MortgageCalculator!$L$10*ROUNDUP((A191-MortgageCalculator!$L$6*periods_per_year)/MortgageCalculator!$L$9,0)))),start_rate))</f>
        <v/>
      </c>
      <c r="D191" s="76" t="str">
        <f t="shared" si="14"/>
        <v/>
      </c>
      <c r="E191" s="76" t="str">
        <f t="shared" si="15"/>
        <v/>
      </c>
      <c r="F191" s="76" t="str">
        <f t="shared" si="16"/>
        <v/>
      </c>
      <c r="G191" s="76" t="str">
        <f t="shared" si="17"/>
        <v/>
      </c>
    </row>
    <row r="192" spans="1:7">
      <c r="A192" s="73" t="str">
        <f t="shared" si="12"/>
        <v/>
      </c>
      <c r="B192" s="74" t="str">
        <f t="shared" si="13"/>
        <v/>
      </c>
      <c r="C192" s="75" t="str">
        <f>IF(A192="","",IF(variable,IF(A192&lt;MortgageCalculator!$L$6*periods_per_year,start_rate,IF(MortgageCalculator!$L$10&gt;=0,MIN(MortgageCalculator!$L$7,start_rate+MortgageCalculator!$L$10*ROUNDUP((A192-MortgageCalculator!$L$6*periods_per_year)/MortgageCalculator!$L$9,0)),MAX(MortgageCalculator!$L$8,start_rate+MortgageCalculator!$L$10*ROUNDUP((A192-MortgageCalculator!$L$6*periods_per_year)/MortgageCalculator!$L$9,0)))),start_rate))</f>
        <v/>
      </c>
      <c r="D192" s="76" t="str">
        <f t="shared" si="14"/>
        <v/>
      </c>
      <c r="E192" s="76" t="str">
        <f t="shared" si="15"/>
        <v/>
      </c>
      <c r="F192" s="76" t="str">
        <f t="shared" si="16"/>
        <v/>
      </c>
      <c r="G192" s="76" t="str">
        <f t="shared" si="17"/>
        <v/>
      </c>
    </row>
    <row r="193" spans="1:7">
      <c r="A193" s="73" t="str">
        <f t="shared" si="12"/>
        <v/>
      </c>
      <c r="B193" s="74" t="str">
        <f t="shared" si="13"/>
        <v/>
      </c>
      <c r="C193" s="75" t="str">
        <f>IF(A193="","",IF(variable,IF(A193&lt;MortgageCalculator!$L$6*periods_per_year,start_rate,IF(MortgageCalculator!$L$10&gt;=0,MIN(MortgageCalculator!$L$7,start_rate+MortgageCalculator!$L$10*ROUNDUP((A193-MortgageCalculator!$L$6*periods_per_year)/MortgageCalculator!$L$9,0)),MAX(MortgageCalculator!$L$8,start_rate+MortgageCalculator!$L$10*ROUNDUP((A193-MortgageCalculator!$L$6*periods_per_year)/MortgageCalculator!$L$9,0)))),start_rate))</f>
        <v/>
      </c>
      <c r="D193" s="76" t="str">
        <f t="shared" si="14"/>
        <v/>
      </c>
      <c r="E193" s="76" t="str">
        <f t="shared" si="15"/>
        <v/>
      </c>
      <c r="F193" s="76" t="str">
        <f t="shared" si="16"/>
        <v/>
      </c>
      <c r="G193" s="76" t="str">
        <f t="shared" si="17"/>
        <v/>
      </c>
    </row>
    <row r="194" spans="1:7">
      <c r="A194" s="73" t="str">
        <f t="shared" si="12"/>
        <v/>
      </c>
      <c r="B194" s="74" t="str">
        <f t="shared" si="13"/>
        <v/>
      </c>
      <c r="C194" s="75" t="str">
        <f>IF(A194="","",IF(variable,IF(A194&lt;MortgageCalculator!$L$6*periods_per_year,start_rate,IF(MortgageCalculator!$L$10&gt;=0,MIN(MortgageCalculator!$L$7,start_rate+MortgageCalculator!$L$10*ROUNDUP((A194-MortgageCalculator!$L$6*periods_per_year)/MortgageCalculator!$L$9,0)),MAX(MortgageCalculator!$L$8,start_rate+MortgageCalculator!$L$10*ROUNDUP((A194-MortgageCalculator!$L$6*periods_per_year)/MortgageCalculator!$L$9,0)))),start_rate))</f>
        <v/>
      </c>
      <c r="D194" s="76" t="str">
        <f t="shared" si="14"/>
        <v/>
      </c>
      <c r="E194" s="76" t="str">
        <f t="shared" si="15"/>
        <v/>
      </c>
      <c r="F194" s="76" t="str">
        <f t="shared" si="16"/>
        <v/>
      </c>
      <c r="G194" s="76" t="str">
        <f t="shared" si="17"/>
        <v/>
      </c>
    </row>
    <row r="195" spans="1:7">
      <c r="A195" s="73" t="str">
        <f t="shared" si="12"/>
        <v/>
      </c>
      <c r="B195" s="74" t="str">
        <f t="shared" si="13"/>
        <v/>
      </c>
      <c r="C195" s="75" t="str">
        <f>IF(A195="","",IF(variable,IF(A195&lt;MortgageCalculator!$L$6*periods_per_year,start_rate,IF(MortgageCalculator!$L$10&gt;=0,MIN(MortgageCalculator!$L$7,start_rate+MortgageCalculator!$L$10*ROUNDUP((A195-MortgageCalculator!$L$6*periods_per_year)/MortgageCalculator!$L$9,0)),MAX(MortgageCalculator!$L$8,start_rate+MortgageCalculator!$L$10*ROUNDUP((A195-MortgageCalculator!$L$6*periods_per_year)/MortgageCalculator!$L$9,0)))),start_rate))</f>
        <v/>
      </c>
      <c r="D195" s="76" t="str">
        <f t="shared" si="14"/>
        <v/>
      </c>
      <c r="E195" s="76" t="str">
        <f t="shared" si="15"/>
        <v/>
      </c>
      <c r="F195" s="76" t="str">
        <f t="shared" si="16"/>
        <v/>
      </c>
      <c r="G195" s="76" t="str">
        <f t="shared" si="17"/>
        <v/>
      </c>
    </row>
    <row r="196" spans="1:7">
      <c r="A196" s="73" t="str">
        <f t="shared" ref="A196:A259" si="18">IF(G195="","",IF(OR(A195&gt;=nper,ROUND(G195,2)&lt;=0),"",A195+1))</f>
        <v/>
      </c>
      <c r="B196" s="74" t="str">
        <f t="shared" ref="B196:B259" si="19">IF(A196="","",IF(OR(periods_per_year=26,periods_per_year=52),IF(periods_per_year=26,IF(A196=1,fpdate,B195+14),IF(periods_per_year=52,IF(A196=1,fpdate,B195+7),"n/a")),IF(periods_per_year=24,DATE(YEAR(fpdate),MONTH(fpdate)+(A196-1)/2+IF(AND(DAY(fpdate)&gt;=15,MOD(A196,2)=0),1,0),IF(MOD(A196,2)=0,IF(DAY(fpdate)&gt;=15,DAY(fpdate)-14,DAY(fpdate)+14),DAY(fpdate))),IF(DAY(DATE(YEAR(fpdate),MONTH(fpdate)+A196-1,DAY(fpdate)))&lt;&gt;DAY(fpdate),DATE(YEAR(fpdate),MONTH(fpdate)+A196,0),DATE(YEAR(fpdate),MONTH(fpdate)+A196-1,DAY(fpdate))))))</f>
        <v/>
      </c>
      <c r="C196" s="75" t="str">
        <f>IF(A196="","",IF(variable,IF(A196&lt;MortgageCalculator!$L$6*periods_per_year,start_rate,IF(MortgageCalculator!$L$10&gt;=0,MIN(MortgageCalculator!$L$7,start_rate+MortgageCalculator!$L$10*ROUNDUP((A196-MortgageCalculator!$L$6*periods_per_year)/MortgageCalculator!$L$9,0)),MAX(MortgageCalculator!$L$8,start_rate+MortgageCalculator!$L$10*ROUNDUP((A196-MortgageCalculator!$L$6*periods_per_year)/MortgageCalculator!$L$9,0)))),start_rate))</f>
        <v/>
      </c>
      <c r="D196" s="76" t="str">
        <f t="shared" ref="D196:D259" si="20">IF(A196="","",ROUND((((1+C196/CP)^(CP/periods_per_year))-1)*G195,2))</f>
        <v/>
      </c>
      <c r="E196" s="76" t="str">
        <f t="shared" ref="E196:E259" si="21">IF(A196="","",IF(A196=nper,G195+D196,MIN(G195+D196,IF(C196=C195,E195,ROUND(-PMT(((1+C196/CP)^(CP/periods_per_year))-1,nper-A196+1,G195),2)))))</f>
        <v/>
      </c>
      <c r="F196" s="76" t="str">
        <f t="shared" ref="F196:F259" si="22">IF(A196="","",E196-D196)</f>
        <v/>
      </c>
      <c r="G196" s="76" t="str">
        <f t="shared" ref="G196:G259" si="23">IF(A196="","",G195-F196)</f>
        <v/>
      </c>
    </row>
    <row r="197" spans="1:7">
      <c r="A197" s="73" t="str">
        <f t="shared" si="18"/>
        <v/>
      </c>
      <c r="B197" s="74" t="str">
        <f t="shared" si="19"/>
        <v/>
      </c>
      <c r="C197" s="75" t="str">
        <f>IF(A197="","",IF(variable,IF(A197&lt;MortgageCalculator!$L$6*periods_per_year,start_rate,IF(MortgageCalculator!$L$10&gt;=0,MIN(MortgageCalculator!$L$7,start_rate+MortgageCalculator!$L$10*ROUNDUP((A197-MortgageCalculator!$L$6*periods_per_year)/MortgageCalculator!$L$9,0)),MAX(MortgageCalculator!$L$8,start_rate+MortgageCalculator!$L$10*ROUNDUP((A197-MortgageCalculator!$L$6*periods_per_year)/MortgageCalculator!$L$9,0)))),start_rate))</f>
        <v/>
      </c>
      <c r="D197" s="76" t="str">
        <f t="shared" si="20"/>
        <v/>
      </c>
      <c r="E197" s="76" t="str">
        <f t="shared" si="21"/>
        <v/>
      </c>
      <c r="F197" s="76" t="str">
        <f t="shared" si="22"/>
        <v/>
      </c>
      <c r="G197" s="76" t="str">
        <f t="shared" si="23"/>
        <v/>
      </c>
    </row>
    <row r="198" spans="1:7">
      <c r="A198" s="73" t="str">
        <f t="shared" si="18"/>
        <v/>
      </c>
      <c r="B198" s="74" t="str">
        <f t="shared" si="19"/>
        <v/>
      </c>
      <c r="C198" s="75" t="str">
        <f>IF(A198="","",IF(variable,IF(A198&lt;MortgageCalculator!$L$6*periods_per_year,start_rate,IF(MortgageCalculator!$L$10&gt;=0,MIN(MortgageCalculator!$L$7,start_rate+MortgageCalculator!$L$10*ROUNDUP((A198-MortgageCalculator!$L$6*periods_per_year)/MortgageCalculator!$L$9,0)),MAX(MortgageCalculator!$L$8,start_rate+MortgageCalculator!$L$10*ROUNDUP((A198-MortgageCalculator!$L$6*periods_per_year)/MortgageCalculator!$L$9,0)))),start_rate))</f>
        <v/>
      </c>
      <c r="D198" s="76" t="str">
        <f t="shared" si="20"/>
        <v/>
      </c>
      <c r="E198" s="76" t="str">
        <f t="shared" si="21"/>
        <v/>
      </c>
      <c r="F198" s="76" t="str">
        <f t="shared" si="22"/>
        <v/>
      </c>
      <c r="G198" s="76" t="str">
        <f t="shared" si="23"/>
        <v/>
      </c>
    </row>
    <row r="199" spans="1:7">
      <c r="A199" s="73" t="str">
        <f t="shared" si="18"/>
        <v/>
      </c>
      <c r="B199" s="74" t="str">
        <f t="shared" si="19"/>
        <v/>
      </c>
      <c r="C199" s="75" t="str">
        <f>IF(A199="","",IF(variable,IF(A199&lt;MortgageCalculator!$L$6*periods_per_year,start_rate,IF(MortgageCalculator!$L$10&gt;=0,MIN(MortgageCalculator!$L$7,start_rate+MortgageCalculator!$L$10*ROUNDUP((A199-MortgageCalculator!$L$6*periods_per_year)/MortgageCalculator!$L$9,0)),MAX(MortgageCalculator!$L$8,start_rate+MortgageCalculator!$L$10*ROUNDUP((A199-MortgageCalculator!$L$6*periods_per_year)/MortgageCalculator!$L$9,0)))),start_rate))</f>
        <v/>
      </c>
      <c r="D199" s="76" t="str">
        <f t="shared" si="20"/>
        <v/>
      </c>
      <c r="E199" s="76" t="str">
        <f t="shared" si="21"/>
        <v/>
      </c>
      <c r="F199" s="76" t="str">
        <f t="shared" si="22"/>
        <v/>
      </c>
      <c r="G199" s="76" t="str">
        <f t="shared" si="23"/>
        <v/>
      </c>
    </row>
    <row r="200" spans="1:7">
      <c r="A200" s="73" t="str">
        <f t="shared" si="18"/>
        <v/>
      </c>
      <c r="B200" s="74" t="str">
        <f t="shared" si="19"/>
        <v/>
      </c>
      <c r="C200" s="75" t="str">
        <f>IF(A200="","",IF(variable,IF(A200&lt;MortgageCalculator!$L$6*periods_per_year,start_rate,IF(MortgageCalculator!$L$10&gt;=0,MIN(MortgageCalculator!$L$7,start_rate+MortgageCalculator!$L$10*ROUNDUP((A200-MortgageCalculator!$L$6*periods_per_year)/MortgageCalculator!$L$9,0)),MAX(MortgageCalculator!$L$8,start_rate+MortgageCalculator!$L$10*ROUNDUP((A200-MortgageCalculator!$L$6*periods_per_year)/MortgageCalculator!$L$9,0)))),start_rate))</f>
        <v/>
      </c>
      <c r="D200" s="76" t="str">
        <f t="shared" si="20"/>
        <v/>
      </c>
      <c r="E200" s="76" t="str">
        <f t="shared" si="21"/>
        <v/>
      </c>
      <c r="F200" s="76" t="str">
        <f t="shared" si="22"/>
        <v/>
      </c>
      <c r="G200" s="76" t="str">
        <f t="shared" si="23"/>
        <v/>
      </c>
    </row>
    <row r="201" spans="1:7">
      <c r="A201" s="73" t="str">
        <f t="shared" si="18"/>
        <v/>
      </c>
      <c r="B201" s="74" t="str">
        <f t="shared" si="19"/>
        <v/>
      </c>
      <c r="C201" s="75" t="str">
        <f>IF(A201="","",IF(variable,IF(A201&lt;MortgageCalculator!$L$6*periods_per_year,start_rate,IF(MortgageCalculator!$L$10&gt;=0,MIN(MortgageCalculator!$L$7,start_rate+MortgageCalculator!$L$10*ROUNDUP((A201-MortgageCalculator!$L$6*periods_per_year)/MortgageCalculator!$L$9,0)),MAX(MortgageCalculator!$L$8,start_rate+MortgageCalculator!$L$10*ROUNDUP((A201-MortgageCalculator!$L$6*periods_per_year)/MortgageCalculator!$L$9,0)))),start_rate))</f>
        <v/>
      </c>
      <c r="D201" s="76" t="str">
        <f t="shared" si="20"/>
        <v/>
      </c>
      <c r="E201" s="76" t="str">
        <f t="shared" si="21"/>
        <v/>
      </c>
      <c r="F201" s="76" t="str">
        <f t="shared" si="22"/>
        <v/>
      </c>
      <c r="G201" s="76" t="str">
        <f t="shared" si="23"/>
        <v/>
      </c>
    </row>
    <row r="202" spans="1:7">
      <c r="A202" s="73" t="str">
        <f t="shared" si="18"/>
        <v/>
      </c>
      <c r="B202" s="74" t="str">
        <f t="shared" si="19"/>
        <v/>
      </c>
      <c r="C202" s="75" t="str">
        <f>IF(A202="","",IF(variable,IF(A202&lt;MortgageCalculator!$L$6*periods_per_year,start_rate,IF(MortgageCalculator!$L$10&gt;=0,MIN(MortgageCalculator!$L$7,start_rate+MortgageCalculator!$L$10*ROUNDUP((A202-MortgageCalculator!$L$6*periods_per_year)/MortgageCalculator!$L$9,0)),MAX(MortgageCalculator!$L$8,start_rate+MortgageCalculator!$L$10*ROUNDUP((A202-MortgageCalculator!$L$6*periods_per_year)/MortgageCalculator!$L$9,0)))),start_rate))</f>
        <v/>
      </c>
      <c r="D202" s="76" t="str">
        <f t="shared" si="20"/>
        <v/>
      </c>
      <c r="E202" s="76" t="str">
        <f t="shared" si="21"/>
        <v/>
      </c>
      <c r="F202" s="76" t="str">
        <f t="shared" si="22"/>
        <v/>
      </c>
      <c r="G202" s="76" t="str">
        <f t="shared" si="23"/>
        <v/>
      </c>
    </row>
    <row r="203" spans="1:7">
      <c r="A203" s="73" t="str">
        <f t="shared" si="18"/>
        <v/>
      </c>
      <c r="B203" s="74" t="str">
        <f t="shared" si="19"/>
        <v/>
      </c>
      <c r="C203" s="75" t="str">
        <f>IF(A203="","",IF(variable,IF(A203&lt;MortgageCalculator!$L$6*periods_per_year,start_rate,IF(MortgageCalculator!$L$10&gt;=0,MIN(MortgageCalculator!$L$7,start_rate+MortgageCalculator!$L$10*ROUNDUP((A203-MortgageCalculator!$L$6*periods_per_year)/MortgageCalculator!$L$9,0)),MAX(MortgageCalculator!$L$8,start_rate+MortgageCalculator!$L$10*ROUNDUP((A203-MortgageCalculator!$L$6*periods_per_year)/MortgageCalculator!$L$9,0)))),start_rate))</f>
        <v/>
      </c>
      <c r="D203" s="76" t="str">
        <f t="shared" si="20"/>
        <v/>
      </c>
      <c r="E203" s="76" t="str">
        <f t="shared" si="21"/>
        <v/>
      </c>
      <c r="F203" s="76" t="str">
        <f t="shared" si="22"/>
        <v/>
      </c>
      <c r="G203" s="76" t="str">
        <f t="shared" si="23"/>
        <v/>
      </c>
    </row>
    <row r="204" spans="1:7">
      <c r="A204" s="73" t="str">
        <f t="shared" si="18"/>
        <v/>
      </c>
      <c r="B204" s="74" t="str">
        <f t="shared" si="19"/>
        <v/>
      </c>
      <c r="C204" s="75" t="str">
        <f>IF(A204="","",IF(variable,IF(A204&lt;MortgageCalculator!$L$6*periods_per_year,start_rate,IF(MortgageCalculator!$L$10&gt;=0,MIN(MortgageCalculator!$L$7,start_rate+MortgageCalculator!$L$10*ROUNDUP((A204-MortgageCalculator!$L$6*periods_per_year)/MortgageCalculator!$L$9,0)),MAX(MortgageCalculator!$L$8,start_rate+MortgageCalculator!$L$10*ROUNDUP((A204-MortgageCalculator!$L$6*periods_per_year)/MortgageCalculator!$L$9,0)))),start_rate))</f>
        <v/>
      </c>
      <c r="D204" s="76" t="str">
        <f t="shared" si="20"/>
        <v/>
      </c>
      <c r="E204" s="76" t="str">
        <f t="shared" si="21"/>
        <v/>
      </c>
      <c r="F204" s="76" t="str">
        <f t="shared" si="22"/>
        <v/>
      </c>
      <c r="G204" s="76" t="str">
        <f t="shared" si="23"/>
        <v/>
      </c>
    </row>
    <row r="205" spans="1:7">
      <c r="A205" s="73" t="str">
        <f t="shared" si="18"/>
        <v/>
      </c>
      <c r="B205" s="74" t="str">
        <f t="shared" si="19"/>
        <v/>
      </c>
      <c r="C205" s="75" t="str">
        <f>IF(A205="","",IF(variable,IF(A205&lt;MortgageCalculator!$L$6*periods_per_year,start_rate,IF(MortgageCalculator!$L$10&gt;=0,MIN(MortgageCalculator!$L$7,start_rate+MortgageCalculator!$L$10*ROUNDUP((A205-MortgageCalculator!$L$6*periods_per_year)/MortgageCalculator!$L$9,0)),MAX(MortgageCalculator!$L$8,start_rate+MortgageCalculator!$L$10*ROUNDUP((A205-MortgageCalculator!$L$6*periods_per_year)/MortgageCalculator!$L$9,0)))),start_rate))</f>
        <v/>
      </c>
      <c r="D205" s="76" t="str">
        <f t="shared" si="20"/>
        <v/>
      </c>
      <c r="E205" s="76" t="str">
        <f t="shared" si="21"/>
        <v/>
      </c>
      <c r="F205" s="76" t="str">
        <f t="shared" si="22"/>
        <v/>
      </c>
      <c r="G205" s="76" t="str">
        <f t="shared" si="23"/>
        <v/>
      </c>
    </row>
    <row r="206" spans="1:7">
      <c r="A206" s="73" t="str">
        <f t="shared" si="18"/>
        <v/>
      </c>
      <c r="B206" s="74" t="str">
        <f t="shared" si="19"/>
        <v/>
      </c>
      <c r="C206" s="75" t="str">
        <f>IF(A206="","",IF(variable,IF(A206&lt;MortgageCalculator!$L$6*periods_per_year,start_rate,IF(MortgageCalculator!$L$10&gt;=0,MIN(MortgageCalculator!$L$7,start_rate+MortgageCalculator!$L$10*ROUNDUP((A206-MortgageCalculator!$L$6*periods_per_year)/MortgageCalculator!$L$9,0)),MAX(MortgageCalculator!$L$8,start_rate+MortgageCalculator!$L$10*ROUNDUP((A206-MortgageCalculator!$L$6*periods_per_year)/MortgageCalculator!$L$9,0)))),start_rate))</f>
        <v/>
      </c>
      <c r="D206" s="76" t="str">
        <f t="shared" si="20"/>
        <v/>
      </c>
      <c r="E206" s="76" t="str">
        <f t="shared" si="21"/>
        <v/>
      </c>
      <c r="F206" s="76" t="str">
        <f t="shared" si="22"/>
        <v/>
      </c>
      <c r="G206" s="76" t="str">
        <f t="shared" si="23"/>
        <v/>
      </c>
    </row>
    <row r="207" spans="1:7">
      <c r="A207" s="73" t="str">
        <f t="shared" si="18"/>
        <v/>
      </c>
      <c r="B207" s="74" t="str">
        <f t="shared" si="19"/>
        <v/>
      </c>
      <c r="C207" s="75" t="str">
        <f>IF(A207="","",IF(variable,IF(A207&lt;MortgageCalculator!$L$6*periods_per_year,start_rate,IF(MortgageCalculator!$L$10&gt;=0,MIN(MortgageCalculator!$L$7,start_rate+MortgageCalculator!$L$10*ROUNDUP((A207-MortgageCalculator!$L$6*periods_per_year)/MortgageCalculator!$L$9,0)),MAX(MortgageCalculator!$L$8,start_rate+MortgageCalculator!$L$10*ROUNDUP((A207-MortgageCalculator!$L$6*periods_per_year)/MortgageCalculator!$L$9,0)))),start_rate))</f>
        <v/>
      </c>
      <c r="D207" s="76" t="str">
        <f t="shared" si="20"/>
        <v/>
      </c>
      <c r="E207" s="76" t="str">
        <f t="shared" si="21"/>
        <v/>
      </c>
      <c r="F207" s="76" t="str">
        <f t="shared" si="22"/>
        <v/>
      </c>
      <c r="G207" s="76" t="str">
        <f t="shared" si="23"/>
        <v/>
      </c>
    </row>
    <row r="208" spans="1:7">
      <c r="A208" s="73" t="str">
        <f t="shared" si="18"/>
        <v/>
      </c>
      <c r="B208" s="74" t="str">
        <f t="shared" si="19"/>
        <v/>
      </c>
      <c r="C208" s="75" t="str">
        <f>IF(A208="","",IF(variable,IF(A208&lt;MortgageCalculator!$L$6*periods_per_year,start_rate,IF(MortgageCalculator!$L$10&gt;=0,MIN(MortgageCalculator!$L$7,start_rate+MortgageCalculator!$L$10*ROUNDUP((A208-MortgageCalculator!$L$6*periods_per_year)/MortgageCalculator!$L$9,0)),MAX(MortgageCalculator!$L$8,start_rate+MortgageCalculator!$L$10*ROUNDUP((A208-MortgageCalculator!$L$6*periods_per_year)/MortgageCalculator!$L$9,0)))),start_rate))</f>
        <v/>
      </c>
      <c r="D208" s="76" t="str">
        <f t="shared" si="20"/>
        <v/>
      </c>
      <c r="E208" s="76" t="str">
        <f t="shared" si="21"/>
        <v/>
      </c>
      <c r="F208" s="76" t="str">
        <f t="shared" si="22"/>
        <v/>
      </c>
      <c r="G208" s="76" t="str">
        <f t="shared" si="23"/>
        <v/>
      </c>
    </row>
    <row r="209" spans="1:7">
      <c r="A209" s="73" t="str">
        <f t="shared" si="18"/>
        <v/>
      </c>
      <c r="B209" s="74" t="str">
        <f t="shared" si="19"/>
        <v/>
      </c>
      <c r="C209" s="75" t="str">
        <f>IF(A209="","",IF(variable,IF(A209&lt;MortgageCalculator!$L$6*periods_per_year,start_rate,IF(MortgageCalculator!$L$10&gt;=0,MIN(MortgageCalculator!$L$7,start_rate+MortgageCalculator!$L$10*ROUNDUP((A209-MortgageCalculator!$L$6*periods_per_year)/MortgageCalculator!$L$9,0)),MAX(MortgageCalculator!$L$8,start_rate+MortgageCalculator!$L$10*ROUNDUP((A209-MortgageCalculator!$L$6*periods_per_year)/MortgageCalculator!$L$9,0)))),start_rate))</f>
        <v/>
      </c>
      <c r="D209" s="76" t="str">
        <f t="shared" si="20"/>
        <v/>
      </c>
      <c r="E209" s="76" t="str">
        <f t="shared" si="21"/>
        <v/>
      </c>
      <c r="F209" s="76" t="str">
        <f t="shared" si="22"/>
        <v/>
      </c>
      <c r="G209" s="76" t="str">
        <f t="shared" si="23"/>
        <v/>
      </c>
    </row>
    <row r="210" spans="1:7">
      <c r="A210" s="73" t="str">
        <f t="shared" si="18"/>
        <v/>
      </c>
      <c r="B210" s="74" t="str">
        <f t="shared" si="19"/>
        <v/>
      </c>
      <c r="C210" s="75" t="str">
        <f>IF(A210="","",IF(variable,IF(A210&lt;MortgageCalculator!$L$6*periods_per_year,start_rate,IF(MortgageCalculator!$L$10&gt;=0,MIN(MortgageCalculator!$L$7,start_rate+MortgageCalculator!$L$10*ROUNDUP((A210-MortgageCalculator!$L$6*periods_per_year)/MortgageCalculator!$L$9,0)),MAX(MortgageCalculator!$L$8,start_rate+MortgageCalculator!$L$10*ROUNDUP((A210-MortgageCalculator!$L$6*periods_per_year)/MortgageCalculator!$L$9,0)))),start_rate))</f>
        <v/>
      </c>
      <c r="D210" s="76" t="str">
        <f t="shared" si="20"/>
        <v/>
      </c>
      <c r="E210" s="76" t="str">
        <f t="shared" si="21"/>
        <v/>
      </c>
      <c r="F210" s="76" t="str">
        <f t="shared" si="22"/>
        <v/>
      </c>
      <c r="G210" s="76" t="str">
        <f t="shared" si="23"/>
        <v/>
      </c>
    </row>
    <row r="211" spans="1:7">
      <c r="A211" s="73" t="str">
        <f t="shared" si="18"/>
        <v/>
      </c>
      <c r="B211" s="74" t="str">
        <f t="shared" si="19"/>
        <v/>
      </c>
      <c r="C211" s="75" t="str">
        <f>IF(A211="","",IF(variable,IF(A211&lt;MortgageCalculator!$L$6*periods_per_year,start_rate,IF(MortgageCalculator!$L$10&gt;=0,MIN(MortgageCalculator!$L$7,start_rate+MortgageCalculator!$L$10*ROUNDUP((A211-MortgageCalculator!$L$6*periods_per_year)/MortgageCalculator!$L$9,0)),MAX(MortgageCalculator!$L$8,start_rate+MortgageCalculator!$L$10*ROUNDUP((A211-MortgageCalculator!$L$6*periods_per_year)/MortgageCalculator!$L$9,0)))),start_rate))</f>
        <v/>
      </c>
      <c r="D211" s="76" t="str">
        <f t="shared" si="20"/>
        <v/>
      </c>
      <c r="E211" s="76" t="str">
        <f t="shared" si="21"/>
        <v/>
      </c>
      <c r="F211" s="76" t="str">
        <f t="shared" si="22"/>
        <v/>
      </c>
      <c r="G211" s="76" t="str">
        <f t="shared" si="23"/>
        <v/>
      </c>
    </row>
    <row r="212" spans="1:7">
      <c r="A212" s="73" t="str">
        <f t="shared" si="18"/>
        <v/>
      </c>
      <c r="B212" s="74" t="str">
        <f t="shared" si="19"/>
        <v/>
      </c>
      <c r="C212" s="75" t="str">
        <f>IF(A212="","",IF(variable,IF(A212&lt;MortgageCalculator!$L$6*periods_per_year,start_rate,IF(MortgageCalculator!$L$10&gt;=0,MIN(MortgageCalculator!$L$7,start_rate+MortgageCalculator!$L$10*ROUNDUP((A212-MortgageCalculator!$L$6*periods_per_year)/MortgageCalculator!$L$9,0)),MAX(MortgageCalculator!$L$8,start_rate+MortgageCalculator!$L$10*ROUNDUP((A212-MortgageCalculator!$L$6*periods_per_year)/MortgageCalculator!$L$9,0)))),start_rate))</f>
        <v/>
      </c>
      <c r="D212" s="76" t="str">
        <f t="shared" si="20"/>
        <v/>
      </c>
      <c r="E212" s="76" t="str">
        <f t="shared" si="21"/>
        <v/>
      </c>
      <c r="F212" s="76" t="str">
        <f t="shared" si="22"/>
        <v/>
      </c>
      <c r="G212" s="76" t="str">
        <f t="shared" si="23"/>
        <v/>
      </c>
    </row>
    <row r="213" spans="1:7">
      <c r="A213" s="73" t="str">
        <f t="shared" si="18"/>
        <v/>
      </c>
      <c r="B213" s="74" t="str">
        <f t="shared" si="19"/>
        <v/>
      </c>
      <c r="C213" s="75" t="str">
        <f>IF(A213="","",IF(variable,IF(A213&lt;MortgageCalculator!$L$6*periods_per_year,start_rate,IF(MortgageCalculator!$L$10&gt;=0,MIN(MortgageCalculator!$L$7,start_rate+MortgageCalculator!$L$10*ROUNDUP((A213-MortgageCalculator!$L$6*periods_per_year)/MortgageCalculator!$L$9,0)),MAX(MortgageCalculator!$L$8,start_rate+MortgageCalculator!$L$10*ROUNDUP((A213-MortgageCalculator!$L$6*periods_per_year)/MortgageCalculator!$L$9,0)))),start_rate))</f>
        <v/>
      </c>
      <c r="D213" s="76" t="str">
        <f t="shared" si="20"/>
        <v/>
      </c>
      <c r="E213" s="76" t="str">
        <f t="shared" si="21"/>
        <v/>
      </c>
      <c r="F213" s="76" t="str">
        <f t="shared" si="22"/>
        <v/>
      </c>
      <c r="G213" s="76" t="str">
        <f t="shared" si="23"/>
        <v/>
      </c>
    </row>
    <row r="214" spans="1:7">
      <c r="A214" s="73" t="str">
        <f t="shared" si="18"/>
        <v/>
      </c>
      <c r="B214" s="74" t="str">
        <f t="shared" si="19"/>
        <v/>
      </c>
      <c r="C214" s="75" t="str">
        <f>IF(A214="","",IF(variable,IF(A214&lt;MortgageCalculator!$L$6*periods_per_year,start_rate,IF(MortgageCalculator!$L$10&gt;=0,MIN(MortgageCalculator!$L$7,start_rate+MortgageCalculator!$L$10*ROUNDUP((A214-MortgageCalculator!$L$6*periods_per_year)/MortgageCalculator!$L$9,0)),MAX(MortgageCalculator!$L$8,start_rate+MortgageCalculator!$L$10*ROUNDUP((A214-MortgageCalculator!$L$6*periods_per_year)/MortgageCalculator!$L$9,0)))),start_rate))</f>
        <v/>
      </c>
      <c r="D214" s="76" t="str">
        <f t="shared" si="20"/>
        <v/>
      </c>
      <c r="E214" s="76" t="str">
        <f t="shared" si="21"/>
        <v/>
      </c>
      <c r="F214" s="76" t="str">
        <f t="shared" si="22"/>
        <v/>
      </c>
      <c r="G214" s="76" t="str">
        <f t="shared" si="23"/>
        <v/>
      </c>
    </row>
    <row r="215" spans="1:7">
      <c r="A215" s="73" t="str">
        <f t="shared" si="18"/>
        <v/>
      </c>
      <c r="B215" s="74" t="str">
        <f t="shared" si="19"/>
        <v/>
      </c>
      <c r="C215" s="75" t="str">
        <f>IF(A215="","",IF(variable,IF(A215&lt;MortgageCalculator!$L$6*periods_per_year,start_rate,IF(MortgageCalculator!$L$10&gt;=0,MIN(MortgageCalculator!$L$7,start_rate+MortgageCalculator!$L$10*ROUNDUP((A215-MortgageCalculator!$L$6*periods_per_year)/MortgageCalculator!$L$9,0)),MAX(MortgageCalculator!$L$8,start_rate+MortgageCalculator!$L$10*ROUNDUP((A215-MortgageCalculator!$L$6*periods_per_year)/MortgageCalculator!$L$9,0)))),start_rate))</f>
        <v/>
      </c>
      <c r="D215" s="76" t="str">
        <f t="shared" si="20"/>
        <v/>
      </c>
      <c r="E215" s="76" t="str">
        <f t="shared" si="21"/>
        <v/>
      </c>
      <c r="F215" s="76" t="str">
        <f t="shared" si="22"/>
        <v/>
      </c>
      <c r="G215" s="76" t="str">
        <f t="shared" si="23"/>
        <v/>
      </c>
    </row>
    <row r="216" spans="1:7">
      <c r="A216" s="73" t="str">
        <f t="shared" si="18"/>
        <v/>
      </c>
      <c r="B216" s="74" t="str">
        <f t="shared" si="19"/>
        <v/>
      </c>
      <c r="C216" s="75" t="str">
        <f>IF(A216="","",IF(variable,IF(A216&lt;MortgageCalculator!$L$6*periods_per_year,start_rate,IF(MortgageCalculator!$L$10&gt;=0,MIN(MortgageCalculator!$L$7,start_rate+MortgageCalculator!$L$10*ROUNDUP((A216-MortgageCalculator!$L$6*periods_per_year)/MortgageCalculator!$L$9,0)),MAX(MortgageCalculator!$L$8,start_rate+MortgageCalculator!$L$10*ROUNDUP((A216-MortgageCalculator!$L$6*periods_per_year)/MortgageCalculator!$L$9,0)))),start_rate))</f>
        <v/>
      </c>
      <c r="D216" s="76" t="str">
        <f t="shared" si="20"/>
        <v/>
      </c>
      <c r="E216" s="76" t="str">
        <f t="shared" si="21"/>
        <v/>
      </c>
      <c r="F216" s="76" t="str">
        <f t="shared" si="22"/>
        <v/>
      </c>
      <c r="G216" s="76" t="str">
        <f t="shared" si="23"/>
        <v/>
      </c>
    </row>
    <row r="217" spans="1:7">
      <c r="A217" s="73" t="str">
        <f t="shared" si="18"/>
        <v/>
      </c>
      <c r="B217" s="74" t="str">
        <f t="shared" si="19"/>
        <v/>
      </c>
      <c r="C217" s="75" t="str">
        <f>IF(A217="","",IF(variable,IF(A217&lt;MortgageCalculator!$L$6*periods_per_year,start_rate,IF(MortgageCalculator!$L$10&gt;=0,MIN(MortgageCalculator!$L$7,start_rate+MortgageCalculator!$L$10*ROUNDUP((A217-MortgageCalculator!$L$6*periods_per_year)/MortgageCalculator!$L$9,0)),MAX(MortgageCalculator!$L$8,start_rate+MortgageCalculator!$L$10*ROUNDUP((A217-MortgageCalculator!$L$6*periods_per_year)/MortgageCalculator!$L$9,0)))),start_rate))</f>
        <v/>
      </c>
      <c r="D217" s="76" t="str">
        <f t="shared" si="20"/>
        <v/>
      </c>
      <c r="E217" s="76" t="str">
        <f t="shared" si="21"/>
        <v/>
      </c>
      <c r="F217" s="76" t="str">
        <f t="shared" si="22"/>
        <v/>
      </c>
      <c r="G217" s="76" t="str">
        <f t="shared" si="23"/>
        <v/>
      </c>
    </row>
    <row r="218" spans="1:7">
      <c r="A218" s="73" t="str">
        <f t="shared" si="18"/>
        <v/>
      </c>
      <c r="B218" s="74" t="str">
        <f t="shared" si="19"/>
        <v/>
      </c>
      <c r="C218" s="75" t="str">
        <f>IF(A218="","",IF(variable,IF(A218&lt;MortgageCalculator!$L$6*periods_per_year,start_rate,IF(MortgageCalculator!$L$10&gt;=0,MIN(MortgageCalculator!$L$7,start_rate+MortgageCalculator!$L$10*ROUNDUP((A218-MortgageCalculator!$L$6*periods_per_year)/MortgageCalculator!$L$9,0)),MAX(MortgageCalculator!$L$8,start_rate+MortgageCalculator!$L$10*ROUNDUP((A218-MortgageCalculator!$L$6*periods_per_year)/MortgageCalculator!$L$9,0)))),start_rate))</f>
        <v/>
      </c>
      <c r="D218" s="76" t="str">
        <f t="shared" si="20"/>
        <v/>
      </c>
      <c r="E218" s="76" t="str">
        <f t="shared" si="21"/>
        <v/>
      </c>
      <c r="F218" s="76" t="str">
        <f t="shared" si="22"/>
        <v/>
      </c>
      <c r="G218" s="76" t="str">
        <f t="shared" si="23"/>
        <v/>
      </c>
    </row>
    <row r="219" spans="1:7">
      <c r="A219" s="73" t="str">
        <f t="shared" si="18"/>
        <v/>
      </c>
      <c r="B219" s="74" t="str">
        <f t="shared" si="19"/>
        <v/>
      </c>
      <c r="C219" s="75" t="str">
        <f>IF(A219="","",IF(variable,IF(A219&lt;MortgageCalculator!$L$6*periods_per_year,start_rate,IF(MortgageCalculator!$L$10&gt;=0,MIN(MortgageCalculator!$L$7,start_rate+MortgageCalculator!$L$10*ROUNDUP((A219-MortgageCalculator!$L$6*periods_per_year)/MortgageCalculator!$L$9,0)),MAX(MortgageCalculator!$L$8,start_rate+MortgageCalculator!$L$10*ROUNDUP((A219-MortgageCalculator!$L$6*periods_per_year)/MortgageCalculator!$L$9,0)))),start_rate))</f>
        <v/>
      </c>
      <c r="D219" s="76" t="str">
        <f t="shared" si="20"/>
        <v/>
      </c>
      <c r="E219" s="76" t="str">
        <f t="shared" si="21"/>
        <v/>
      </c>
      <c r="F219" s="76" t="str">
        <f t="shared" si="22"/>
        <v/>
      </c>
      <c r="G219" s="76" t="str">
        <f t="shared" si="23"/>
        <v/>
      </c>
    </row>
    <row r="220" spans="1:7">
      <c r="A220" s="73" t="str">
        <f t="shared" si="18"/>
        <v/>
      </c>
      <c r="B220" s="74" t="str">
        <f t="shared" si="19"/>
        <v/>
      </c>
      <c r="C220" s="75" t="str">
        <f>IF(A220="","",IF(variable,IF(A220&lt;MortgageCalculator!$L$6*periods_per_year,start_rate,IF(MortgageCalculator!$L$10&gt;=0,MIN(MortgageCalculator!$L$7,start_rate+MortgageCalculator!$L$10*ROUNDUP((A220-MortgageCalculator!$L$6*periods_per_year)/MortgageCalculator!$L$9,0)),MAX(MortgageCalculator!$L$8,start_rate+MortgageCalculator!$L$10*ROUNDUP((A220-MortgageCalculator!$L$6*periods_per_year)/MortgageCalculator!$L$9,0)))),start_rate))</f>
        <v/>
      </c>
      <c r="D220" s="76" t="str">
        <f t="shared" si="20"/>
        <v/>
      </c>
      <c r="E220" s="76" t="str">
        <f t="shared" si="21"/>
        <v/>
      </c>
      <c r="F220" s="76" t="str">
        <f t="shared" si="22"/>
        <v/>
      </c>
      <c r="G220" s="76" t="str">
        <f t="shared" si="23"/>
        <v/>
      </c>
    </row>
    <row r="221" spans="1:7">
      <c r="A221" s="73" t="str">
        <f t="shared" si="18"/>
        <v/>
      </c>
      <c r="B221" s="74" t="str">
        <f t="shared" si="19"/>
        <v/>
      </c>
      <c r="C221" s="75" t="str">
        <f>IF(A221="","",IF(variable,IF(A221&lt;MortgageCalculator!$L$6*periods_per_year,start_rate,IF(MortgageCalculator!$L$10&gt;=0,MIN(MortgageCalculator!$L$7,start_rate+MortgageCalculator!$L$10*ROUNDUP((A221-MortgageCalculator!$L$6*periods_per_year)/MortgageCalculator!$L$9,0)),MAX(MortgageCalculator!$L$8,start_rate+MortgageCalculator!$L$10*ROUNDUP((A221-MortgageCalculator!$L$6*periods_per_year)/MortgageCalculator!$L$9,0)))),start_rate))</f>
        <v/>
      </c>
      <c r="D221" s="76" t="str">
        <f t="shared" si="20"/>
        <v/>
      </c>
      <c r="E221" s="76" t="str">
        <f t="shared" si="21"/>
        <v/>
      </c>
      <c r="F221" s="76" t="str">
        <f t="shared" si="22"/>
        <v/>
      </c>
      <c r="G221" s="76" t="str">
        <f t="shared" si="23"/>
        <v/>
      </c>
    </row>
    <row r="222" spans="1:7">
      <c r="A222" s="73" t="str">
        <f t="shared" si="18"/>
        <v/>
      </c>
      <c r="B222" s="74" t="str">
        <f t="shared" si="19"/>
        <v/>
      </c>
      <c r="C222" s="75" t="str">
        <f>IF(A222="","",IF(variable,IF(A222&lt;MortgageCalculator!$L$6*periods_per_year,start_rate,IF(MortgageCalculator!$L$10&gt;=0,MIN(MortgageCalculator!$L$7,start_rate+MortgageCalculator!$L$10*ROUNDUP((A222-MortgageCalculator!$L$6*periods_per_year)/MortgageCalculator!$L$9,0)),MAX(MortgageCalculator!$L$8,start_rate+MortgageCalculator!$L$10*ROUNDUP((A222-MortgageCalculator!$L$6*periods_per_year)/MortgageCalculator!$L$9,0)))),start_rate))</f>
        <v/>
      </c>
      <c r="D222" s="76" t="str">
        <f t="shared" si="20"/>
        <v/>
      </c>
      <c r="E222" s="76" t="str">
        <f t="shared" si="21"/>
        <v/>
      </c>
      <c r="F222" s="76" t="str">
        <f t="shared" si="22"/>
        <v/>
      </c>
      <c r="G222" s="76" t="str">
        <f t="shared" si="23"/>
        <v/>
      </c>
    </row>
    <row r="223" spans="1:7">
      <c r="A223" s="73" t="str">
        <f t="shared" si="18"/>
        <v/>
      </c>
      <c r="B223" s="74" t="str">
        <f t="shared" si="19"/>
        <v/>
      </c>
      <c r="C223" s="75" t="str">
        <f>IF(A223="","",IF(variable,IF(A223&lt;MortgageCalculator!$L$6*periods_per_year,start_rate,IF(MortgageCalculator!$L$10&gt;=0,MIN(MortgageCalculator!$L$7,start_rate+MortgageCalculator!$L$10*ROUNDUP((A223-MortgageCalculator!$L$6*periods_per_year)/MortgageCalculator!$L$9,0)),MAX(MortgageCalculator!$L$8,start_rate+MortgageCalculator!$L$10*ROUNDUP((A223-MortgageCalculator!$L$6*periods_per_year)/MortgageCalculator!$L$9,0)))),start_rate))</f>
        <v/>
      </c>
      <c r="D223" s="76" t="str">
        <f t="shared" si="20"/>
        <v/>
      </c>
      <c r="E223" s="76" t="str">
        <f t="shared" si="21"/>
        <v/>
      </c>
      <c r="F223" s="76" t="str">
        <f t="shared" si="22"/>
        <v/>
      </c>
      <c r="G223" s="76" t="str">
        <f t="shared" si="23"/>
        <v/>
      </c>
    </row>
    <row r="224" spans="1:7">
      <c r="A224" s="73" t="str">
        <f t="shared" si="18"/>
        <v/>
      </c>
      <c r="B224" s="74" t="str">
        <f t="shared" si="19"/>
        <v/>
      </c>
      <c r="C224" s="75" t="str">
        <f>IF(A224="","",IF(variable,IF(A224&lt;MortgageCalculator!$L$6*periods_per_year,start_rate,IF(MortgageCalculator!$L$10&gt;=0,MIN(MortgageCalculator!$L$7,start_rate+MortgageCalculator!$L$10*ROUNDUP((A224-MortgageCalculator!$L$6*periods_per_year)/MortgageCalculator!$L$9,0)),MAX(MortgageCalculator!$L$8,start_rate+MortgageCalculator!$L$10*ROUNDUP((A224-MortgageCalculator!$L$6*periods_per_year)/MortgageCalculator!$L$9,0)))),start_rate))</f>
        <v/>
      </c>
      <c r="D224" s="76" t="str">
        <f t="shared" si="20"/>
        <v/>
      </c>
      <c r="E224" s="76" t="str">
        <f t="shared" si="21"/>
        <v/>
      </c>
      <c r="F224" s="76" t="str">
        <f t="shared" si="22"/>
        <v/>
      </c>
      <c r="G224" s="76" t="str">
        <f t="shared" si="23"/>
        <v/>
      </c>
    </row>
    <row r="225" spans="1:7">
      <c r="A225" s="73" t="str">
        <f t="shared" si="18"/>
        <v/>
      </c>
      <c r="B225" s="74" t="str">
        <f t="shared" si="19"/>
        <v/>
      </c>
      <c r="C225" s="75" t="str">
        <f>IF(A225="","",IF(variable,IF(A225&lt;MortgageCalculator!$L$6*periods_per_year,start_rate,IF(MortgageCalculator!$L$10&gt;=0,MIN(MortgageCalculator!$L$7,start_rate+MortgageCalculator!$L$10*ROUNDUP((A225-MortgageCalculator!$L$6*periods_per_year)/MortgageCalculator!$L$9,0)),MAX(MortgageCalculator!$L$8,start_rate+MortgageCalculator!$L$10*ROUNDUP((A225-MortgageCalculator!$L$6*periods_per_year)/MortgageCalculator!$L$9,0)))),start_rate))</f>
        <v/>
      </c>
      <c r="D225" s="76" t="str">
        <f t="shared" si="20"/>
        <v/>
      </c>
      <c r="E225" s="76" t="str">
        <f t="shared" si="21"/>
        <v/>
      </c>
      <c r="F225" s="76" t="str">
        <f t="shared" si="22"/>
        <v/>
      </c>
      <c r="G225" s="76" t="str">
        <f t="shared" si="23"/>
        <v/>
      </c>
    </row>
    <row r="226" spans="1:7">
      <c r="A226" s="73" t="str">
        <f t="shared" si="18"/>
        <v/>
      </c>
      <c r="B226" s="74" t="str">
        <f t="shared" si="19"/>
        <v/>
      </c>
      <c r="C226" s="75" t="str">
        <f>IF(A226="","",IF(variable,IF(A226&lt;MortgageCalculator!$L$6*periods_per_year,start_rate,IF(MortgageCalculator!$L$10&gt;=0,MIN(MortgageCalculator!$L$7,start_rate+MortgageCalculator!$L$10*ROUNDUP((A226-MortgageCalculator!$L$6*periods_per_year)/MortgageCalculator!$L$9,0)),MAX(MortgageCalculator!$L$8,start_rate+MortgageCalculator!$L$10*ROUNDUP((A226-MortgageCalculator!$L$6*periods_per_year)/MortgageCalculator!$L$9,0)))),start_rate))</f>
        <v/>
      </c>
      <c r="D226" s="76" t="str">
        <f t="shared" si="20"/>
        <v/>
      </c>
      <c r="E226" s="76" t="str">
        <f t="shared" si="21"/>
        <v/>
      </c>
      <c r="F226" s="76" t="str">
        <f t="shared" si="22"/>
        <v/>
      </c>
      <c r="G226" s="76" t="str">
        <f t="shared" si="23"/>
        <v/>
      </c>
    </row>
    <row r="227" spans="1:7">
      <c r="A227" s="73" t="str">
        <f t="shared" si="18"/>
        <v/>
      </c>
      <c r="B227" s="74" t="str">
        <f t="shared" si="19"/>
        <v/>
      </c>
      <c r="C227" s="75" t="str">
        <f>IF(A227="","",IF(variable,IF(A227&lt;MortgageCalculator!$L$6*periods_per_year,start_rate,IF(MortgageCalculator!$L$10&gt;=0,MIN(MortgageCalculator!$L$7,start_rate+MortgageCalculator!$L$10*ROUNDUP((A227-MortgageCalculator!$L$6*periods_per_year)/MortgageCalculator!$L$9,0)),MAX(MortgageCalculator!$L$8,start_rate+MortgageCalculator!$L$10*ROUNDUP((A227-MortgageCalculator!$L$6*periods_per_year)/MortgageCalculator!$L$9,0)))),start_rate))</f>
        <v/>
      </c>
      <c r="D227" s="76" t="str">
        <f t="shared" si="20"/>
        <v/>
      </c>
      <c r="E227" s="76" t="str">
        <f t="shared" si="21"/>
        <v/>
      </c>
      <c r="F227" s="76" t="str">
        <f t="shared" si="22"/>
        <v/>
      </c>
      <c r="G227" s="76" t="str">
        <f t="shared" si="23"/>
        <v/>
      </c>
    </row>
    <row r="228" spans="1:7">
      <c r="A228" s="73" t="str">
        <f t="shared" si="18"/>
        <v/>
      </c>
      <c r="B228" s="74" t="str">
        <f t="shared" si="19"/>
        <v/>
      </c>
      <c r="C228" s="75" t="str">
        <f>IF(A228="","",IF(variable,IF(A228&lt;MortgageCalculator!$L$6*periods_per_year,start_rate,IF(MortgageCalculator!$L$10&gt;=0,MIN(MortgageCalculator!$L$7,start_rate+MortgageCalculator!$L$10*ROUNDUP((A228-MortgageCalculator!$L$6*periods_per_year)/MortgageCalculator!$L$9,0)),MAX(MortgageCalculator!$L$8,start_rate+MortgageCalculator!$L$10*ROUNDUP((A228-MortgageCalculator!$L$6*periods_per_year)/MortgageCalculator!$L$9,0)))),start_rate))</f>
        <v/>
      </c>
      <c r="D228" s="76" t="str">
        <f t="shared" si="20"/>
        <v/>
      </c>
      <c r="E228" s="76" t="str">
        <f t="shared" si="21"/>
        <v/>
      </c>
      <c r="F228" s="76" t="str">
        <f t="shared" si="22"/>
        <v/>
      </c>
      <c r="G228" s="76" t="str">
        <f t="shared" si="23"/>
        <v/>
      </c>
    </row>
    <row r="229" spans="1:7">
      <c r="A229" s="73" t="str">
        <f t="shared" si="18"/>
        <v/>
      </c>
      <c r="B229" s="74" t="str">
        <f t="shared" si="19"/>
        <v/>
      </c>
      <c r="C229" s="75" t="str">
        <f>IF(A229="","",IF(variable,IF(A229&lt;MortgageCalculator!$L$6*periods_per_year,start_rate,IF(MortgageCalculator!$L$10&gt;=0,MIN(MortgageCalculator!$L$7,start_rate+MortgageCalculator!$L$10*ROUNDUP((A229-MortgageCalculator!$L$6*periods_per_year)/MortgageCalculator!$L$9,0)),MAX(MortgageCalculator!$L$8,start_rate+MortgageCalculator!$L$10*ROUNDUP((A229-MortgageCalculator!$L$6*periods_per_year)/MortgageCalculator!$L$9,0)))),start_rate))</f>
        <v/>
      </c>
      <c r="D229" s="76" t="str">
        <f t="shared" si="20"/>
        <v/>
      </c>
      <c r="E229" s="76" t="str">
        <f t="shared" si="21"/>
        <v/>
      </c>
      <c r="F229" s="76" t="str">
        <f t="shared" si="22"/>
        <v/>
      </c>
      <c r="G229" s="76" t="str">
        <f t="shared" si="23"/>
        <v/>
      </c>
    </row>
    <row r="230" spans="1:7">
      <c r="A230" s="73" t="str">
        <f t="shared" si="18"/>
        <v/>
      </c>
      <c r="B230" s="74" t="str">
        <f t="shared" si="19"/>
        <v/>
      </c>
      <c r="C230" s="75" t="str">
        <f>IF(A230="","",IF(variable,IF(A230&lt;MortgageCalculator!$L$6*periods_per_year,start_rate,IF(MortgageCalculator!$L$10&gt;=0,MIN(MortgageCalculator!$L$7,start_rate+MortgageCalculator!$L$10*ROUNDUP((A230-MortgageCalculator!$L$6*periods_per_year)/MortgageCalculator!$L$9,0)),MAX(MortgageCalculator!$L$8,start_rate+MortgageCalculator!$L$10*ROUNDUP((A230-MortgageCalculator!$L$6*periods_per_year)/MortgageCalculator!$L$9,0)))),start_rate))</f>
        <v/>
      </c>
      <c r="D230" s="76" t="str">
        <f t="shared" si="20"/>
        <v/>
      </c>
      <c r="E230" s="76" t="str">
        <f t="shared" si="21"/>
        <v/>
      </c>
      <c r="F230" s="76" t="str">
        <f t="shared" si="22"/>
        <v/>
      </c>
      <c r="G230" s="76" t="str">
        <f t="shared" si="23"/>
        <v/>
      </c>
    </row>
    <row r="231" spans="1:7">
      <c r="A231" s="73" t="str">
        <f t="shared" si="18"/>
        <v/>
      </c>
      <c r="B231" s="74" t="str">
        <f t="shared" si="19"/>
        <v/>
      </c>
      <c r="C231" s="75" t="str">
        <f>IF(A231="","",IF(variable,IF(A231&lt;MortgageCalculator!$L$6*periods_per_year,start_rate,IF(MortgageCalculator!$L$10&gt;=0,MIN(MortgageCalculator!$L$7,start_rate+MortgageCalculator!$L$10*ROUNDUP((A231-MortgageCalculator!$L$6*periods_per_year)/MortgageCalculator!$L$9,0)),MAX(MortgageCalculator!$L$8,start_rate+MortgageCalculator!$L$10*ROUNDUP((A231-MortgageCalculator!$L$6*periods_per_year)/MortgageCalculator!$L$9,0)))),start_rate))</f>
        <v/>
      </c>
      <c r="D231" s="76" t="str">
        <f t="shared" si="20"/>
        <v/>
      </c>
      <c r="E231" s="76" t="str">
        <f t="shared" si="21"/>
        <v/>
      </c>
      <c r="F231" s="76" t="str">
        <f t="shared" si="22"/>
        <v/>
      </c>
      <c r="G231" s="76" t="str">
        <f t="shared" si="23"/>
        <v/>
      </c>
    </row>
    <row r="232" spans="1:7">
      <c r="A232" s="73" t="str">
        <f t="shared" si="18"/>
        <v/>
      </c>
      <c r="B232" s="74" t="str">
        <f t="shared" si="19"/>
        <v/>
      </c>
      <c r="C232" s="75" t="str">
        <f>IF(A232="","",IF(variable,IF(A232&lt;MortgageCalculator!$L$6*periods_per_year,start_rate,IF(MortgageCalculator!$L$10&gt;=0,MIN(MortgageCalculator!$L$7,start_rate+MortgageCalculator!$L$10*ROUNDUP((A232-MortgageCalculator!$L$6*periods_per_year)/MortgageCalculator!$L$9,0)),MAX(MortgageCalculator!$L$8,start_rate+MortgageCalculator!$L$10*ROUNDUP((A232-MortgageCalculator!$L$6*periods_per_year)/MortgageCalculator!$L$9,0)))),start_rate))</f>
        <v/>
      </c>
      <c r="D232" s="76" t="str">
        <f t="shared" si="20"/>
        <v/>
      </c>
      <c r="E232" s="76" t="str">
        <f t="shared" si="21"/>
        <v/>
      </c>
      <c r="F232" s="76" t="str">
        <f t="shared" si="22"/>
        <v/>
      </c>
      <c r="G232" s="76" t="str">
        <f t="shared" si="23"/>
        <v/>
      </c>
    </row>
    <row r="233" spans="1:7">
      <c r="A233" s="73" t="str">
        <f t="shared" si="18"/>
        <v/>
      </c>
      <c r="B233" s="74" t="str">
        <f t="shared" si="19"/>
        <v/>
      </c>
      <c r="C233" s="75" t="str">
        <f>IF(A233="","",IF(variable,IF(A233&lt;MortgageCalculator!$L$6*periods_per_year,start_rate,IF(MortgageCalculator!$L$10&gt;=0,MIN(MortgageCalculator!$L$7,start_rate+MortgageCalculator!$L$10*ROUNDUP((A233-MortgageCalculator!$L$6*periods_per_year)/MortgageCalculator!$L$9,0)),MAX(MortgageCalculator!$L$8,start_rate+MortgageCalculator!$L$10*ROUNDUP((A233-MortgageCalculator!$L$6*periods_per_year)/MortgageCalculator!$L$9,0)))),start_rate))</f>
        <v/>
      </c>
      <c r="D233" s="76" t="str">
        <f t="shared" si="20"/>
        <v/>
      </c>
      <c r="E233" s="76" t="str">
        <f t="shared" si="21"/>
        <v/>
      </c>
      <c r="F233" s="76" t="str">
        <f t="shared" si="22"/>
        <v/>
      </c>
      <c r="G233" s="76" t="str">
        <f t="shared" si="23"/>
        <v/>
      </c>
    </row>
    <row r="234" spans="1:7">
      <c r="A234" s="73" t="str">
        <f t="shared" si="18"/>
        <v/>
      </c>
      <c r="B234" s="74" t="str">
        <f t="shared" si="19"/>
        <v/>
      </c>
      <c r="C234" s="75" t="str">
        <f>IF(A234="","",IF(variable,IF(A234&lt;MortgageCalculator!$L$6*periods_per_year,start_rate,IF(MortgageCalculator!$L$10&gt;=0,MIN(MortgageCalculator!$L$7,start_rate+MortgageCalculator!$L$10*ROUNDUP((A234-MortgageCalculator!$L$6*periods_per_year)/MortgageCalculator!$L$9,0)),MAX(MortgageCalculator!$L$8,start_rate+MortgageCalculator!$L$10*ROUNDUP((A234-MortgageCalculator!$L$6*periods_per_year)/MortgageCalculator!$L$9,0)))),start_rate))</f>
        <v/>
      </c>
      <c r="D234" s="76" t="str">
        <f t="shared" si="20"/>
        <v/>
      </c>
      <c r="E234" s="76" t="str">
        <f t="shared" si="21"/>
        <v/>
      </c>
      <c r="F234" s="76" t="str">
        <f t="shared" si="22"/>
        <v/>
      </c>
      <c r="G234" s="76" t="str">
        <f t="shared" si="23"/>
        <v/>
      </c>
    </row>
    <row r="235" spans="1:7">
      <c r="A235" s="73" t="str">
        <f t="shared" si="18"/>
        <v/>
      </c>
      <c r="B235" s="74" t="str">
        <f t="shared" si="19"/>
        <v/>
      </c>
      <c r="C235" s="75" t="str">
        <f>IF(A235="","",IF(variable,IF(A235&lt;MortgageCalculator!$L$6*periods_per_year,start_rate,IF(MortgageCalculator!$L$10&gt;=0,MIN(MortgageCalculator!$L$7,start_rate+MortgageCalculator!$L$10*ROUNDUP((A235-MortgageCalculator!$L$6*periods_per_year)/MortgageCalculator!$L$9,0)),MAX(MortgageCalculator!$L$8,start_rate+MortgageCalculator!$L$10*ROUNDUP((A235-MortgageCalculator!$L$6*periods_per_year)/MortgageCalculator!$L$9,0)))),start_rate))</f>
        <v/>
      </c>
      <c r="D235" s="76" t="str">
        <f t="shared" si="20"/>
        <v/>
      </c>
      <c r="E235" s="76" t="str">
        <f t="shared" si="21"/>
        <v/>
      </c>
      <c r="F235" s="76" t="str">
        <f t="shared" si="22"/>
        <v/>
      </c>
      <c r="G235" s="76" t="str">
        <f t="shared" si="23"/>
        <v/>
      </c>
    </row>
    <row r="236" spans="1:7">
      <c r="A236" s="73" t="str">
        <f t="shared" si="18"/>
        <v/>
      </c>
      <c r="B236" s="74" t="str">
        <f t="shared" si="19"/>
        <v/>
      </c>
      <c r="C236" s="75" t="str">
        <f>IF(A236="","",IF(variable,IF(A236&lt;MortgageCalculator!$L$6*periods_per_year,start_rate,IF(MortgageCalculator!$L$10&gt;=0,MIN(MortgageCalculator!$L$7,start_rate+MortgageCalculator!$L$10*ROUNDUP((A236-MortgageCalculator!$L$6*periods_per_year)/MortgageCalculator!$L$9,0)),MAX(MortgageCalculator!$L$8,start_rate+MortgageCalculator!$L$10*ROUNDUP((A236-MortgageCalculator!$L$6*periods_per_year)/MortgageCalculator!$L$9,0)))),start_rate))</f>
        <v/>
      </c>
      <c r="D236" s="76" t="str">
        <f t="shared" si="20"/>
        <v/>
      </c>
      <c r="E236" s="76" t="str">
        <f t="shared" si="21"/>
        <v/>
      </c>
      <c r="F236" s="76" t="str">
        <f t="shared" si="22"/>
        <v/>
      </c>
      <c r="G236" s="76" t="str">
        <f t="shared" si="23"/>
        <v/>
      </c>
    </row>
    <row r="237" spans="1:7">
      <c r="A237" s="73" t="str">
        <f t="shared" si="18"/>
        <v/>
      </c>
      <c r="B237" s="74" t="str">
        <f t="shared" si="19"/>
        <v/>
      </c>
      <c r="C237" s="75" t="str">
        <f>IF(A237="","",IF(variable,IF(A237&lt;MortgageCalculator!$L$6*periods_per_year,start_rate,IF(MortgageCalculator!$L$10&gt;=0,MIN(MortgageCalculator!$L$7,start_rate+MortgageCalculator!$L$10*ROUNDUP((A237-MortgageCalculator!$L$6*periods_per_year)/MortgageCalculator!$L$9,0)),MAX(MortgageCalculator!$L$8,start_rate+MortgageCalculator!$L$10*ROUNDUP((A237-MortgageCalculator!$L$6*periods_per_year)/MortgageCalculator!$L$9,0)))),start_rate))</f>
        <v/>
      </c>
      <c r="D237" s="76" t="str">
        <f t="shared" si="20"/>
        <v/>
      </c>
      <c r="E237" s="76" t="str">
        <f t="shared" si="21"/>
        <v/>
      </c>
      <c r="F237" s="76" t="str">
        <f t="shared" si="22"/>
        <v/>
      </c>
      <c r="G237" s="76" t="str">
        <f t="shared" si="23"/>
        <v/>
      </c>
    </row>
    <row r="238" spans="1:7">
      <c r="A238" s="73" t="str">
        <f t="shared" si="18"/>
        <v/>
      </c>
      <c r="B238" s="74" t="str">
        <f t="shared" si="19"/>
        <v/>
      </c>
      <c r="C238" s="75" t="str">
        <f>IF(A238="","",IF(variable,IF(A238&lt;MortgageCalculator!$L$6*periods_per_year,start_rate,IF(MortgageCalculator!$L$10&gt;=0,MIN(MortgageCalculator!$L$7,start_rate+MortgageCalculator!$L$10*ROUNDUP((A238-MortgageCalculator!$L$6*periods_per_year)/MortgageCalculator!$L$9,0)),MAX(MortgageCalculator!$L$8,start_rate+MortgageCalculator!$L$10*ROUNDUP((A238-MortgageCalculator!$L$6*periods_per_year)/MortgageCalculator!$L$9,0)))),start_rate))</f>
        <v/>
      </c>
      <c r="D238" s="76" t="str">
        <f t="shared" si="20"/>
        <v/>
      </c>
      <c r="E238" s="76" t="str">
        <f t="shared" si="21"/>
        <v/>
      </c>
      <c r="F238" s="76" t="str">
        <f t="shared" si="22"/>
        <v/>
      </c>
      <c r="G238" s="76" t="str">
        <f t="shared" si="23"/>
        <v/>
      </c>
    </row>
    <row r="239" spans="1:7">
      <c r="A239" s="73" t="str">
        <f t="shared" si="18"/>
        <v/>
      </c>
      <c r="B239" s="74" t="str">
        <f t="shared" si="19"/>
        <v/>
      </c>
      <c r="C239" s="75" t="str">
        <f>IF(A239="","",IF(variable,IF(A239&lt;MortgageCalculator!$L$6*periods_per_year,start_rate,IF(MortgageCalculator!$L$10&gt;=0,MIN(MortgageCalculator!$L$7,start_rate+MortgageCalculator!$L$10*ROUNDUP((A239-MortgageCalculator!$L$6*periods_per_year)/MortgageCalculator!$L$9,0)),MAX(MortgageCalculator!$L$8,start_rate+MortgageCalculator!$L$10*ROUNDUP((A239-MortgageCalculator!$L$6*periods_per_year)/MortgageCalculator!$L$9,0)))),start_rate))</f>
        <v/>
      </c>
      <c r="D239" s="76" t="str">
        <f t="shared" si="20"/>
        <v/>
      </c>
      <c r="E239" s="76" t="str">
        <f t="shared" si="21"/>
        <v/>
      </c>
      <c r="F239" s="76" t="str">
        <f t="shared" si="22"/>
        <v/>
      </c>
      <c r="G239" s="76" t="str">
        <f t="shared" si="23"/>
        <v/>
      </c>
    </row>
    <row r="240" spans="1:7">
      <c r="A240" s="73" t="str">
        <f t="shared" si="18"/>
        <v/>
      </c>
      <c r="B240" s="74" t="str">
        <f t="shared" si="19"/>
        <v/>
      </c>
      <c r="C240" s="75" t="str">
        <f>IF(A240="","",IF(variable,IF(A240&lt;MortgageCalculator!$L$6*periods_per_year,start_rate,IF(MortgageCalculator!$L$10&gt;=0,MIN(MortgageCalculator!$L$7,start_rate+MortgageCalculator!$L$10*ROUNDUP((A240-MortgageCalculator!$L$6*periods_per_year)/MortgageCalculator!$L$9,0)),MAX(MortgageCalculator!$L$8,start_rate+MortgageCalculator!$L$10*ROUNDUP((A240-MortgageCalculator!$L$6*periods_per_year)/MortgageCalculator!$L$9,0)))),start_rate))</f>
        <v/>
      </c>
      <c r="D240" s="76" t="str">
        <f t="shared" si="20"/>
        <v/>
      </c>
      <c r="E240" s="76" t="str">
        <f t="shared" si="21"/>
        <v/>
      </c>
      <c r="F240" s="76" t="str">
        <f t="shared" si="22"/>
        <v/>
      </c>
      <c r="G240" s="76" t="str">
        <f t="shared" si="23"/>
        <v/>
      </c>
    </row>
    <row r="241" spans="1:7">
      <c r="A241" s="73" t="str">
        <f t="shared" si="18"/>
        <v/>
      </c>
      <c r="B241" s="74" t="str">
        <f t="shared" si="19"/>
        <v/>
      </c>
      <c r="C241" s="75" t="str">
        <f>IF(A241="","",IF(variable,IF(A241&lt;MortgageCalculator!$L$6*periods_per_year,start_rate,IF(MortgageCalculator!$L$10&gt;=0,MIN(MortgageCalculator!$L$7,start_rate+MortgageCalculator!$L$10*ROUNDUP((A241-MortgageCalculator!$L$6*periods_per_year)/MortgageCalculator!$L$9,0)),MAX(MortgageCalculator!$L$8,start_rate+MortgageCalculator!$L$10*ROUNDUP((A241-MortgageCalculator!$L$6*periods_per_year)/MortgageCalculator!$L$9,0)))),start_rate))</f>
        <v/>
      </c>
      <c r="D241" s="76" t="str">
        <f t="shared" si="20"/>
        <v/>
      </c>
      <c r="E241" s="76" t="str">
        <f t="shared" si="21"/>
        <v/>
      </c>
      <c r="F241" s="76" t="str">
        <f t="shared" si="22"/>
        <v/>
      </c>
      <c r="G241" s="76" t="str">
        <f t="shared" si="23"/>
        <v/>
      </c>
    </row>
    <row r="242" spans="1:7">
      <c r="A242" s="73" t="str">
        <f t="shared" si="18"/>
        <v/>
      </c>
      <c r="B242" s="74" t="str">
        <f t="shared" si="19"/>
        <v/>
      </c>
      <c r="C242" s="75" t="str">
        <f>IF(A242="","",IF(variable,IF(A242&lt;MortgageCalculator!$L$6*periods_per_year,start_rate,IF(MortgageCalculator!$L$10&gt;=0,MIN(MortgageCalculator!$L$7,start_rate+MortgageCalculator!$L$10*ROUNDUP((A242-MortgageCalculator!$L$6*periods_per_year)/MortgageCalculator!$L$9,0)),MAX(MortgageCalculator!$L$8,start_rate+MortgageCalculator!$L$10*ROUNDUP((A242-MortgageCalculator!$L$6*periods_per_year)/MortgageCalculator!$L$9,0)))),start_rate))</f>
        <v/>
      </c>
      <c r="D242" s="76" t="str">
        <f t="shared" si="20"/>
        <v/>
      </c>
      <c r="E242" s="76" t="str">
        <f t="shared" si="21"/>
        <v/>
      </c>
      <c r="F242" s="76" t="str">
        <f t="shared" si="22"/>
        <v/>
      </c>
      <c r="G242" s="76" t="str">
        <f t="shared" si="23"/>
        <v/>
      </c>
    </row>
    <row r="243" spans="1:7">
      <c r="A243" s="73" t="str">
        <f t="shared" si="18"/>
        <v/>
      </c>
      <c r="B243" s="74" t="str">
        <f t="shared" si="19"/>
        <v/>
      </c>
      <c r="C243" s="75" t="str">
        <f>IF(A243="","",IF(variable,IF(A243&lt;MortgageCalculator!$L$6*periods_per_year,start_rate,IF(MortgageCalculator!$L$10&gt;=0,MIN(MortgageCalculator!$L$7,start_rate+MortgageCalculator!$L$10*ROUNDUP((A243-MortgageCalculator!$L$6*periods_per_year)/MortgageCalculator!$L$9,0)),MAX(MortgageCalculator!$L$8,start_rate+MortgageCalculator!$L$10*ROUNDUP((A243-MortgageCalculator!$L$6*periods_per_year)/MortgageCalculator!$L$9,0)))),start_rate))</f>
        <v/>
      </c>
      <c r="D243" s="76" t="str">
        <f t="shared" si="20"/>
        <v/>
      </c>
      <c r="E243" s="76" t="str">
        <f t="shared" si="21"/>
        <v/>
      </c>
      <c r="F243" s="76" t="str">
        <f t="shared" si="22"/>
        <v/>
      </c>
      <c r="G243" s="76" t="str">
        <f t="shared" si="23"/>
        <v/>
      </c>
    </row>
    <row r="244" spans="1:7">
      <c r="A244" s="73" t="str">
        <f t="shared" si="18"/>
        <v/>
      </c>
      <c r="B244" s="74" t="str">
        <f t="shared" si="19"/>
        <v/>
      </c>
      <c r="C244" s="75" t="str">
        <f>IF(A244="","",IF(variable,IF(A244&lt;MortgageCalculator!$L$6*periods_per_year,start_rate,IF(MortgageCalculator!$L$10&gt;=0,MIN(MortgageCalculator!$L$7,start_rate+MortgageCalculator!$L$10*ROUNDUP((A244-MortgageCalculator!$L$6*periods_per_year)/MortgageCalculator!$L$9,0)),MAX(MortgageCalculator!$L$8,start_rate+MortgageCalculator!$L$10*ROUNDUP((A244-MortgageCalculator!$L$6*periods_per_year)/MortgageCalculator!$L$9,0)))),start_rate))</f>
        <v/>
      </c>
      <c r="D244" s="76" t="str">
        <f t="shared" si="20"/>
        <v/>
      </c>
      <c r="E244" s="76" t="str">
        <f t="shared" si="21"/>
        <v/>
      </c>
      <c r="F244" s="76" t="str">
        <f t="shared" si="22"/>
        <v/>
      </c>
      <c r="G244" s="76" t="str">
        <f t="shared" si="23"/>
        <v/>
      </c>
    </row>
    <row r="245" spans="1:7">
      <c r="A245" s="73" t="str">
        <f t="shared" si="18"/>
        <v/>
      </c>
      <c r="B245" s="74" t="str">
        <f t="shared" si="19"/>
        <v/>
      </c>
      <c r="C245" s="75" t="str">
        <f>IF(A245="","",IF(variable,IF(A245&lt;MortgageCalculator!$L$6*periods_per_year,start_rate,IF(MortgageCalculator!$L$10&gt;=0,MIN(MortgageCalculator!$L$7,start_rate+MortgageCalculator!$L$10*ROUNDUP((A245-MortgageCalculator!$L$6*periods_per_year)/MortgageCalculator!$L$9,0)),MAX(MortgageCalculator!$L$8,start_rate+MortgageCalculator!$L$10*ROUNDUP((A245-MortgageCalculator!$L$6*periods_per_year)/MortgageCalculator!$L$9,0)))),start_rate))</f>
        <v/>
      </c>
      <c r="D245" s="76" t="str">
        <f t="shared" si="20"/>
        <v/>
      </c>
      <c r="E245" s="76" t="str">
        <f t="shared" si="21"/>
        <v/>
      </c>
      <c r="F245" s="76" t="str">
        <f t="shared" si="22"/>
        <v/>
      </c>
      <c r="G245" s="76" t="str">
        <f t="shared" si="23"/>
        <v/>
      </c>
    </row>
    <row r="246" spans="1:7">
      <c r="A246" s="73" t="str">
        <f t="shared" si="18"/>
        <v/>
      </c>
      <c r="B246" s="74" t="str">
        <f t="shared" si="19"/>
        <v/>
      </c>
      <c r="C246" s="75" t="str">
        <f>IF(A246="","",IF(variable,IF(A246&lt;MortgageCalculator!$L$6*periods_per_year,start_rate,IF(MortgageCalculator!$L$10&gt;=0,MIN(MortgageCalculator!$L$7,start_rate+MortgageCalculator!$L$10*ROUNDUP((A246-MortgageCalculator!$L$6*periods_per_year)/MortgageCalculator!$L$9,0)),MAX(MortgageCalculator!$L$8,start_rate+MortgageCalculator!$L$10*ROUNDUP((A246-MortgageCalculator!$L$6*periods_per_year)/MortgageCalculator!$L$9,0)))),start_rate))</f>
        <v/>
      </c>
      <c r="D246" s="76" t="str">
        <f t="shared" si="20"/>
        <v/>
      </c>
      <c r="E246" s="76" t="str">
        <f t="shared" si="21"/>
        <v/>
      </c>
      <c r="F246" s="76" t="str">
        <f t="shared" si="22"/>
        <v/>
      </c>
      <c r="G246" s="76" t="str">
        <f t="shared" si="23"/>
        <v/>
      </c>
    </row>
    <row r="247" spans="1:7">
      <c r="A247" s="73" t="str">
        <f t="shared" si="18"/>
        <v/>
      </c>
      <c r="B247" s="74" t="str">
        <f t="shared" si="19"/>
        <v/>
      </c>
      <c r="C247" s="75" t="str">
        <f>IF(A247="","",IF(variable,IF(A247&lt;MortgageCalculator!$L$6*periods_per_year,start_rate,IF(MortgageCalculator!$L$10&gt;=0,MIN(MortgageCalculator!$L$7,start_rate+MortgageCalculator!$L$10*ROUNDUP((A247-MortgageCalculator!$L$6*periods_per_year)/MortgageCalculator!$L$9,0)),MAX(MortgageCalculator!$L$8,start_rate+MortgageCalculator!$L$10*ROUNDUP((A247-MortgageCalculator!$L$6*periods_per_year)/MortgageCalculator!$L$9,0)))),start_rate))</f>
        <v/>
      </c>
      <c r="D247" s="76" t="str">
        <f t="shared" si="20"/>
        <v/>
      </c>
      <c r="E247" s="76" t="str">
        <f t="shared" si="21"/>
        <v/>
      </c>
      <c r="F247" s="76" t="str">
        <f t="shared" si="22"/>
        <v/>
      </c>
      <c r="G247" s="76" t="str">
        <f t="shared" si="23"/>
        <v/>
      </c>
    </row>
    <row r="248" spans="1:7">
      <c r="A248" s="73" t="str">
        <f t="shared" si="18"/>
        <v/>
      </c>
      <c r="B248" s="74" t="str">
        <f t="shared" si="19"/>
        <v/>
      </c>
      <c r="C248" s="75" t="str">
        <f>IF(A248="","",IF(variable,IF(A248&lt;MortgageCalculator!$L$6*periods_per_year,start_rate,IF(MortgageCalculator!$L$10&gt;=0,MIN(MortgageCalculator!$L$7,start_rate+MortgageCalculator!$L$10*ROUNDUP((A248-MortgageCalculator!$L$6*periods_per_year)/MortgageCalculator!$L$9,0)),MAX(MortgageCalculator!$L$8,start_rate+MortgageCalculator!$L$10*ROUNDUP((A248-MortgageCalculator!$L$6*periods_per_year)/MortgageCalculator!$L$9,0)))),start_rate))</f>
        <v/>
      </c>
      <c r="D248" s="76" t="str">
        <f t="shared" si="20"/>
        <v/>
      </c>
      <c r="E248" s="76" t="str">
        <f t="shared" si="21"/>
        <v/>
      </c>
      <c r="F248" s="76" t="str">
        <f t="shared" si="22"/>
        <v/>
      </c>
      <c r="G248" s="76" t="str">
        <f t="shared" si="23"/>
        <v/>
      </c>
    </row>
    <row r="249" spans="1:7">
      <c r="A249" s="73" t="str">
        <f t="shared" si="18"/>
        <v/>
      </c>
      <c r="B249" s="74" t="str">
        <f t="shared" si="19"/>
        <v/>
      </c>
      <c r="C249" s="75" t="str">
        <f>IF(A249="","",IF(variable,IF(A249&lt;MortgageCalculator!$L$6*periods_per_year,start_rate,IF(MortgageCalculator!$L$10&gt;=0,MIN(MortgageCalculator!$L$7,start_rate+MortgageCalculator!$L$10*ROUNDUP((A249-MortgageCalculator!$L$6*periods_per_year)/MortgageCalculator!$L$9,0)),MAX(MortgageCalculator!$L$8,start_rate+MortgageCalculator!$L$10*ROUNDUP((A249-MortgageCalculator!$L$6*periods_per_year)/MortgageCalculator!$L$9,0)))),start_rate))</f>
        <v/>
      </c>
      <c r="D249" s="76" t="str">
        <f t="shared" si="20"/>
        <v/>
      </c>
      <c r="E249" s="76" t="str">
        <f t="shared" si="21"/>
        <v/>
      </c>
      <c r="F249" s="76" t="str">
        <f t="shared" si="22"/>
        <v/>
      </c>
      <c r="G249" s="76" t="str">
        <f t="shared" si="23"/>
        <v/>
      </c>
    </row>
    <row r="250" spans="1:7">
      <c r="A250" s="73" t="str">
        <f t="shared" si="18"/>
        <v/>
      </c>
      <c r="B250" s="74" t="str">
        <f t="shared" si="19"/>
        <v/>
      </c>
      <c r="C250" s="75" t="str">
        <f>IF(A250="","",IF(variable,IF(A250&lt;MortgageCalculator!$L$6*periods_per_year,start_rate,IF(MortgageCalculator!$L$10&gt;=0,MIN(MortgageCalculator!$L$7,start_rate+MortgageCalculator!$L$10*ROUNDUP((A250-MortgageCalculator!$L$6*periods_per_year)/MortgageCalculator!$L$9,0)),MAX(MortgageCalculator!$L$8,start_rate+MortgageCalculator!$L$10*ROUNDUP((A250-MortgageCalculator!$L$6*periods_per_year)/MortgageCalculator!$L$9,0)))),start_rate))</f>
        <v/>
      </c>
      <c r="D250" s="76" t="str">
        <f t="shared" si="20"/>
        <v/>
      </c>
      <c r="E250" s="76" t="str">
        <f t="shared" si="21"/>
        <v/>
      </c>
      <c r="F250" s="76" t="str">
        <f t="shared" si="22"/>
        <v/>
      </c>
      <c r="G250" s="76" t="str">
        <f t="shared" si="23"/>
        <v/>
      </c>
    </row>
    <row r="251" spans="1:7">
      <c r="A251" s="73" t="str">
        <f t="shared" si="18"/>
        <v/>
      </c>
      <c r="B251" s="74" t="str">
        <f t="shared" si="19"/>
        <v/>
      </c>
      <c r="C251" s="75" t="str">
        <f>IF(A251="","",IF(variable,IF(A251&lt;MortgageCalculator!$L$6*periods_per_year,start_rate,IF(MortgageCalculator!$L$10&gt;=0,MIN(MortgageCalculator!$L$7,start_rate+MortgageCalculator!$L$10*ROUNDUP((A251-MortgageCalculator!$L$6*periods_per_year)/MortgageCalculator!$L$9,0)),MAX(MortgageCalculator!$L$8,start_rate+MortgageCalculator!$L$10*ROUNDUP((A251-MortgageCalculator!$L$6*periods_per_year)/MortgageCalculator!$L$9,0)))),start_rate))</f>
        <v/>
      </c>
      <c r="D251" s="76" t="str">
        <f t="shared" si="20"/>
        <v/>
      </c>
      <c r="E251" s="76" t="str">
        <f t="shared" si="21"/>
        <v/>
      </c>
      <c r="F251" s="76" t="str">
        <f t="shared" si="22"/>
        <v/>
      </c>
      <c r="G251" s="76" t="str">
        <f t="shared" si="23"/>
        <v/>
      </c>
    </row>
    <row r="252" spans="1:7">
      <c r="A252" s="73" t="str">
        <f t="shared" si="18"/>
        <v/>
      </c>
      <c r="B252" s="74" t="str">
        <f t="shared" si="19"/>
        <v/>
      </c>
      <c r="C252" s="75" t="str">
        <f>IF(A252="","",IF(variable,IF(A252&lt;MortgageCalculator!$L$6*periods_per_year,start_rate,IF(MortgageCalculator!$L$10&gt;=0,MIN(MortgageCalculator!$L$7,start_rate+MortgageCalculator!$L$10*ROUNDUP((A252-MortgageCalculator!$L$6*periods_per_year)/MortgageCalculator!$L$9,0)),MAX(MortgageCalculator!$L$8,start_rate+MortgageCalculator!$L$10*ROUNDUP((A252-MortgageCalculator!$L$6*periods_per_year)/MortgageCalculator!$L$9,0)))),start_rate))</f>
        <v/>
      </c>
      <c r="D252" s="76" t="str">
        <f t="shared" si="20"/>
        <v/>
      </c>
      <c r="E252" s="76" t="str">
        <f t="shared" si="21"/>
        <v/>
      </c>
      <c r="F252" s="76" t="str">
        <f t="shared" si="22"/>
        <v/>
      </c>
      <c r="G252" s="76" t="str">
        <f t="shared" si="23"/>
        <v/>
      </c>
    </row>
    <row r="253" spans="1:7">
      <c r="A253" s="73" t="str">
        <f t="shared" si="18"/>
        <v/>
      </c>
      <c r="B253" s="74" t="str">
        <f t="shared" si="19"/>
        <v/>
      </c>
      <c r="C253" s="75" t="str">
        <f>IF(A253="","",IF(variable,IF(A253&lt;MortgageCalculator!$L$6*periods_per_year,start_rate,IF(MortgageCalculator!$L$10&gt;=0,MIN(MortgageCalculator!$L$7,start_rate+MortgageCalculator!$L$10*ROUNDUP((A253-MortgageCalculator!$L$6*periods_per_year)/MortgageCalculator!$L$9,0)),MAX(MortgageCalculator!$L$8,start_rate+MortgageCalculator!$L$10*ROUNDUP((A253-MortgageCalculator!$L$6*periods_per_year)/MortgageCalculator!$L$9,0)))),start_rate))</f>
        <v/>
      </c>
      <c r="D253" s="76" t="str">
        <f t="shared" si="20"/>
        <v/>
      </c>
      <c r="E253" s="76" t="str">
        <f t="shared" si="21"/>
        <v/>
      </c>
      <c r="F253" s="76" t="str">
        <f t="shared" si="22"/>
        <v/>
      </c>
      <c r="G253" s="76" t="str">
        <f t="shared" si="23"/>
        <v/>
      </c>
    </row>
    <row r="254" spans="1:7">
      <c r="A254" s="73" t="str">
        <f t="shared" si="18"/>
        <v/>
      </c>
      <c r="B254" s="74" t="str">
        <f t="shared" si="19"/>
        <v/>
      </c>
      <c r="C254" s="75" t="str">
        <f>IF(A254="","",IF(variable,IF(A254&lt;MortgageCalculator!$L$6*periods_per_year,start_rate,IF(MortgageCalculator!$L$10&gt;=0,MIN(MortgageCalculator!$L$7,start_rate+MortgageCalculator!$L$10*ROUNDUP((A254-MortgageCalculator!$L$6*periods_per_year)/MortgageCalculator!$L$9,0)),MAX(MortgageCalculator!$L$8,start_rate+MortgageCalculator!$L$10*ROUNDUP((A254-MortgageCalculator!$L$6*periods_per_year)/MortgageCalculator!$L$9,0)))),start_rate))</f>
        <v/>
      </c>
      <c r="D254" s="76" t="str">
        <f t="shared" si="20"/>
        <v/>
      </c>
      <c r="E254" s="76" t="str">
        <f t="shared" si="21"/>
        <v/>
      </c>
      <c r="F254" s="76" t="str">
        <f t="shared" si="22"/>
        <v/>
      </c>
      <c r="G254" s="76" t="str">
        <f t="shared" si="23"/>
        <v/>
      </c>
    </row>
    <row r="255" spans="1:7">
      <c r="A255" s="73" t="str">
        <f t="shared" si="18"/>
        <v/>
      </c>
      <c r="B255" s="74" t="str">
        <f t="shared" si="19"/>
        <v/>
      </c>
      <c r="C255" s="75" t="str">
        <f>IF(A255="","",IF(variable,IF(A255&lt;MortgageCalculator!$L$6*periods_per_year,start_rate,IF(MortgageCalculator!$L$10&gt;=0,MIN(MortgageCalculator!$L$7,start_rate+MortgageCalculator!$L$10*ROUNDUP((A255-MortgageCalculator!$L$6*periods_per_year)/MortgageCalculator!$L$9,0)),MAX(MortgageCalculator!$L$8,start_rate+MortgageCalculator!$L$10*ROUNDUP((A255-MortgageCalculator!$L$6*periods_per_year)/MortgageCalculator!$L$9,0)))),start_rate))</f>
        <v/>
      </c>
      <c r="D255" s="76" t="str">
        <f t="shared" si="20"/>
        <v/>
      </c>
      <c r="E255" s="76" t="str">
        <f t="shared" si="21"/>
        <v/>
      </c>
      <c r="F255" s="76" t="str">
        <f t="shared" si="22"/>
        <v/>
      </c>
      <c r="G255" s="76" t="str">
        <f t="shared" si="23"/>
        <v/>
      </c>
    </row>
    <row r="256" spans="1:7">
      <c r="A256" s="73" t="str">
        <f t="shared" si="18"/>
        <v/>
      </c>
      <c r="B256" s="74" t="str">
        <f t="shared" si="19"/>
        <v/>
      </c>
      <c r="C256" s="75" t="str">
        <f>IF(A256="","",IF(variable,IF(A256&lt;MortgageCalculator!$L$6*periods_per_year,start_rate,IF(MortgageCalculator!$L$10&gt;=0,MIN(MortgageCalculator!$L$7,start_rate+MortgageCalculator!$L$10*ROUNDUP((A256-MortgageCalculator!$L$6*periods_per_year)/MortgageCalculator!$L$9,0)),MAX(MortgageCalculator!$L$8,start_rate+MortgageCalculator!$L$10*ROUNDUP((A256-MortgageCalculator!$L$6*periods_per_year)/MortgageCalculator!$L$9,0)))),start_rate))</f>
        <v/>
      </c>
      <c r="D256" s="76" t="str">
        <f t="shared" si="20"/>
        <v/>
      </c>
      <c r="E256" s="76" t="str">
        <f t="shared" si="21"/>
        <v/>
      </c>
      <c r="F256" s="76" t="str">
        <f t="shared" si="22"/>
        <v/>
      </c>
      <c r="G256" s="76" t="str">
        <f t="shared" si="23"/>
        <v/>
      </c>
    </row>
    <row r="257" spans="1:7">
      <c r="A257" s="73" t="str">
        <f t="shared" si="18"/>
        <v/>
      </c>
      <c r="B257" s="74" t="str">
        <f t="shared" si="19"/>
        <v/>
      </c>
      <c r="C257" s="75" t="str">
        <f>IF(A257="","",IF(variable,IF(A257&lt;MortgageCalculator!$L$6*periods_per_year,start_rate,IF(MortgageCalculator!$L$10&gt;=0,MIN(MortgageCalculator!$L$7,start_rate+MortgageCalculator!$L$10*ROUNDUP((A257-MortgageCalculator!$L$6*periods_per_year)/MortgageCalculator!$L$9,0)),MAX(MortgageCalculator!$L$8,start_rate+MortgageCalculator!$L$10*ROUNDUP((A257-MortgageCalculator!$L$6*periods_per_year)/MortgageCalculator!$L$9,0)))),start_rate))</f>
        <v/>
      </c>
      <c r="D257" s="76" t="str">
        <f t="shared" si="20"/>
        <v/>
      </c>
      <c r="E257" s="76" t="str">
        <f t="shared" si="21"/>
        <v/>
      </c>
      <c r="F257" s="76" t="str">
        <f t="shared" si="22"/>
        <v/>
      </c>
      <c r="G257" s="76" t="str">
        <f t="shared" si="23"/>
        <v/>
      </c>
    </row>
    <row r="258" spans="1:7">
      <c r="A258" s="73" t="str">
        <f t="shared" si="18"/>
        <v/>
      </c>
      <c r="B258" s="74" t="str">
        <f t="shared" si="19"/>
        <v/>
      </c>
      <c r="C258" s="75" t="str">
        <f>IF(A258="","",IF(variable,IF(A258&lt;MortgageCalculator!$L$6*periods_per_year,start_rate,IF(MortgageCalculator!$L$10&gt;=0,MIN(MortgageCalculator!$L$7,start_rate+MortgageCalculator!$L$10*ROUNDUP((A258-MortgageCalculator!$L$6*periods_per_year)/MortgageCalculator!$L$9,0)),MAX(MortgageCalculator!$L$8,start_rate+MortgageCalculator!$L$10*ROUNDUP((A258-MortgageCalculator!$L$6*periods_per_year)/MortgageCalculator!$L$9,0)))),start_rate))</f>
        <v/>
      </c>
      <c r="D258" s="76" t="str">
        <f t="shared" si="20"/>
        <v/>
      </c>
      <c r="E258" s="76" t="str">
        <f t="shared" si="21"/>
        <v/>
      </c>
      <c r="F258" s="76" t="str">
        <f t="shared" si="22"/>
        <v/>
      </c>
      <c r="G258" s="76" t="str">
        <f t="shared" si="23"/>
        <v/>
      </c>
    </row>
    <row r="259" spans="1:7">
      <c r="A259" s="73" t="str">
        <f t="shared" si="18"/>
        <v/>
      </c>
      <c r="B259" s="74" t="str">
        <f t="shared" si="19"/>
        <v/>
      </c>
      <c r="C259" s="75" t="str">
        <f>IF(A259="","",IF(variable,IF(A259&lt;MortgageCalculator!$L$6*periods_per_year,start_rate,IF(MortgageCalculator!$L$10&gt;=0,MIN(MortgageCalculator!$L$7,start_rate+MortgageCalculator!$L$10*ROUNDUP((A259-MortgageCalculator!$L$6*periods_per_year)/MortgageCalculator!$L$9,0)),MAX(MortgageCalculator!$L$8,start_rate+MortgageCalculator!$L$10*ROUNDUP((A259-MortgageCalculator!$L$6*periods_per_year)/MortgageCalculator!$L$9,0)))),start_rate))</f>
        <v/>
      </c>
      <c r="D259" s="76" t="str">
        <f t="shared" si="20"/>
        <v/>
      </c>
      <c r="E259" s="76" t="str">
        <f t="shared" si="21"/>
        <v/>
      </c>
      <c r="F259" s="76" t="str">
        <f t="shared" si="22"/>
        <v/>
      </c>
      <c r="G259" s="76" t="str">
        <f t="shared" si="23"/>
        <v/>
      </c>
    </row>
    <row r="260" spans="1:7">
      <c r="A260" s="73" t="str">
        <f t="shared" ref="A260:A323" si="24">IF(G259="","",IF(OR(A259&gt;=nper,ROUND(G259,2)&lt;=0),"",A259+1))</f>
        <v/>
      </c>
      <c r="B260" s="74" t="str">
        <f t="shared" ref="B260:B323" si="25">IF(A260="","",IF(OR(periods_per_year=26,periods_per_year=52),IF(periods_per_year=26,IF(A260=1,fpdate,B259+14),IF(periods_per_year=52,IF(A260=1,fpdate,B259+7),"n/a")),IF(periods_per_year=24,DATE(YEAR(fpdate),MONTH(fpdate)+(A260-1)/2+IF(AND(DAY(fpdate)&gt;=15,MOD(A260,2)=0),1,0),IF(MOD(A260,2)=0,IF(DAY(fpdate)&gt;=15,DAY(fpdate)-14,DAY(fpdate)+14),DAY(fpdate))),IF(DAY(DATE(YEAR(fpdate),MONTH(fpdate)+A260-1,DAY(fpdate)))&lt;&gt;DAY(fpdate),DATE(YEAR(fpdate),MONTH(fpdate)+A260,0),DATE(YEAR(fpdate),MONTH(fpdate)+A260-1,DAY(fpdate))))))</f>
        <v/>
      </c>
      <c r="C260" s="75" t="str">
        <f>IF(A260="","",IF(variable,IF(A260&lt;MortgageCalculator!$L$6*periods_per_year,start_rate,IF(MortgageCalculator!$L$10&gt;=0,MIN(MortgageCalculator!$L$7,start_rate+MortgageCalculator!$L$10*ROUNDUP((A260-MortgageCalculator!$L$6*periods_per_year)/MortgageCalculator!$L$9,0)),MAX(MortgageCalculator!$L$8,start_rate+MortgageCalculator!$L$10*ROUNDUP((A260-MortgageCalculator!$L$6*periods_per_year)/MortgageCalculator!$L$9,0)))),start_rate))</f>
        <v/>
      </c>
      <c r="D260" s="76" t="str">
        <f t="shared" ref="D260:D323" si="26">IF(A260="","",ROUND((((1+C260/CP)^(CP/periods_per_year))-1)*G259,2))</f>
        <v/>
      </c>
      <c r="E260" s="76" t="str">
        <f t="shared" ref="E260:E323" si="27">IF(A260="","",IF(A260=nper,G259+D260,MIN(G259+D260,IF(C260=C259,E259,ROUND(-PMT(((1+C260/CP)^(CP/periods_per_year))-1,nper-A260+1,G259),2)))))</f>
        <v/>
      </c>
      <c r="F260" s="76" t="str">
        <f t="shared" ref="F260:F323" si="28">IF(A260="","",E260-D260)</f>
        <v/>
      </c>
      <c r="G260" s="76" t="str">
        <f t="shared" ref="G260:G323" si="29">IF(A260="","",G259-F260)</f>
        <v/>
      </c>
    </row>
    <row r="261" spans="1:7">
      <c r="A261" s="73" t="str">
        <f t="shared" si="24"/>
        <v/>
      </c>
      <c r="B261" s="74" t="str">
        <f t="shared" si="25"/>
        <v/>
      </c>
      <c r="C261" s="75" t="str">
        <f>IF(A261="","",IF(variable,IF(A261&lt;MortgageCalculator!$L$6*periods_per_year,start_rate,IF(MortgageCalculator!$L$10&gt;=0,MIN(MortgageCalculator!$L$7,start_rate+MortgageCalculator!$L$10*ROUNDUP((A261-MortgageCalculator!$L$6*periods_per_year)/MortgageCalculator!$L$9,0)),MAX(MortgageCalculator!$L$8,start_rate+MortgageCalculator!$L$10*ROUNDUP((A261-MortgageCalculator!$L$6*periods_per_year)/MortgageCalculator!$L$9,0)))),start_rate))</f>
        <v/>
      </c>
      <c r="D261" s="76" t="str">
        <f t="shared" si="26"/>
        <v/>
      </c>
      <c r="E261" s="76" t="str">
        <f t="shared" si="27"/>
        <v/>
      </c>
      <c r="F261" s="76" t="str">
        <f t="shared" si="28"/>
        <v/>
      </c>
      <c r="G261" s="76" t="str">
        <f t="shared" si="29"/>
        <v/>
      </c>
    </row>
    <row r="262" spans="1:7">
      <c r="A262" s="73" t="str">
        <f t="shared" si="24"/>
        <v/>
      </c>
      <c r="B262" s="74" t="str">
        <f t="shared" si="25"/>
        <v/>
      </c>
      <c r="C262" s="75" t="str">
        <f>IF(A262="","",IF(variable,IF(A262&lt;MortgageCalculator!$L$6*periods_per_year,start_rate,IF(MortgageCalculator!$L$10&gt;=0,MIN(MortgageCalculator!$L$7,start_rate+MortgageCalculator!$L$10*ROUNDUP((A262-MortgageCalculator!$L$6*periods_per_year)/MortgageCalculator!$L$9,0)),MAX(MortgageCalculator!$L$8,start_rate+MortgageCalculator!$L$10*ROUNDUP((A262-MortgageCalculator!$L$6*periods_per_year)/MortgageCalculator!$L$9,0)))),start_rate))</f>
        <v/>
      </c>
      <c r="D262" s="76" t="str">
        <f t="shared" si="26"/>
        <v/>
      </c>
      <c r="E262" s="76" t="str">
        <f t="shared" si="27"/>
        <v/>
      </c>
      <c r="F262" s="76" t="str">
        <f t="shared" si="28"/>
        <v/>
      </c>
      <c r="G262" s="76" t="str">
        <f t="shared" si="29"/>
        <v/>
      </c>
    </row>
    <row r="263" spans="1:7">
      <c r="A263" s="73" t="str">
        <f t="shared" si="24"/>
        <v/>
      </c>
      <c r="B263" s="74" t="str">
        <f t="shared" si="25"/>
        <v/>
      </c>
      <c r="C263" s="75" t="str">
        <f>IF(A263="","",IF(variable,IF(A263&lt;MortgageCalculator!$L$6*periods_per_year,start_rate,IF(MortgageCalculator!$L$10&gt;=0,MIN(MortgageCalculator!$L$7,start_rate+MortgageCalculator!$L$10*ROUNDUP((A263-MortgageCalculator!$L$6*periods_per_year)/MortgageCalculator!$L$9,0)),MAX(MortgageCalculator!$L$8,start_rate+MortgageCalculator!$L$10*ROUNDUP((A263-MortgageCalculator!$L$6*periods_per_year)/MortgageCalculator!$L$9,0)))),start_rate))</f>
        <v/>
      </c>
      <c r="D263" s="76" t="str">
        <f t="shared" si="26"/>
        <v/>
      </c>
      <c r="E263" s="76" t="str">
        <f t="shared" si="27"/>
        <v/>
      </c>
      <c r="F263" s="76" t="str">
        <f t="shared" si="28"/>
        <v/>
      </c>
      <c r="G263" s="76" t="str">
        <f t="shared" si="29"/>
        <v/>
      </c>
    </row>
    <row r="264" spans="1:7">
      <c r="A264" s="73" t="str">
        <f t="shared" si="24"/>
        <v/>
      </c>
      <c r="B264" s="74" t="str">
        <f t="shared" si="25"/>
        <v/>
      </c>
      <c r="C264" s="75" t="str">
        <f>IF(A264="","",IF(variable,IF(A264&lt;MortgageCalculator!$L$6*periods_per_year,start_rate,IF(MortgageCalculator!$L$10&gt;=0,MIN(MortgageCalculator!$L$7,start_rate+MortgageCalculator!$L$10*ROUNDUP((A264-MortgageCalculator!$L$6*periods_per_year)/MortgageCalculator!$L$9,0)),MAX(MortgageCalculator!$L$8,start_rate+MortgageCalculator!$L$10*ROUNDUP((A264-MortgageCalculator!$L$6*periods_per_year)/MortgageCalculator!$L$9,0)))),start_rate))</f>
        <v/>
      </c>
      <c r="D264" s="76" t="str">
        <f t="shared" si="26"/>
        <v/>
      </c>
      <c r="E264" s="76" t="str">
        <f t="shared" si="27"/>
        <v/>
      </c>
      <c r="F264" s="76" t="str">
        <f t="shared" si="28"/>
        <v/>
      </c>
      <c r="G264" s="76" t="str">
        <f t="shared" si="29"/>
        <v/>
      </c>
    </row>
    <row r="265" spans="1:7">
      <c r="A265" s="73" t="str">
        <f t="shared" si="24"/>
        <v/>
      </c>
      <c r="B265" s="74" t="str">
        <f t="shared" si="25"/>
        <v/>
      </c>
      <c r="C265" s="75" t="str">
        <f>IF(A265="","",IF(variable,IF(A265&lt;MortgageCalculator!$L$6*periods_per_year,start_rate,IF(MortgageCalculator!$L$10&gt;=0,MIN(MortgageCalculator!$L$7,start_rate+MortgageCalculator!$L$10*ROUNDUP((A265-MortgageCalculator!$L$6*periods_per_year)/MortgageCalculator!$L$9,0)),MAX(MortgageCalculator!$L$8,start_rate+MortgageCalculator!$L$10*ROUNDUP((A265-MortgageCalculator!$L$6*periods_per_year)/MortgageCalculator!$L$9,0)))),start_rate))</f>
        <v/>
      </c>
      <c r="D265" s="76" t="str">
        <f t="shared" si="26"/>
        <v/>
      </c>
      <c r="E265" s="76" t="str">
        <f t="shared" si="27"/>
        <v/>
      </c>
      <c r="F265" s="76" t="str">
        <f t="shared" si="28"/>
        <v/>
      </c>
      <c r="G265" s="76" t="str">
        <f t="shared" si="29"/>
        <v/>
      </c>
    </row>
    <row r="266" spans="1:7">
      <c r="A266" s="73" t="str">
        <f t="shared" si="24"/>
        <v/>
      </c>
      <c r="B266" s="74" t="str">
        <f t="shared" si="25"/>
        <v/>
      </c>
      <c r="C266" s="75" t="str">
        <f>IF(A266="","",IF(variable,IF(A266&lt;MortgageCalculator!$L$6*periods_per_year,start_rate,IF(MortgageCalculator!$L$10&gt;=0,MIN(MortgageCalculator!$L$7,start_rate+MortgageCalculator!$L$10*ROUNDUP((A266-MortgageCalculator!$L$6*periods_per_year)/MortgageCalculator!$L$9,0)),MAX(MortgageCalculator!$L$8,start_rate+MortgageCalculator!$L$10*ROUNDUP((A266-MortgageCalculator!$L$6*periods_per_year)/MortgageCalculator!$L$9,0)))),start_rate))</f>
        <v/>
      </c>
      <c r="D266" s="76" t="str">
        <f t="shared" si="26"/>
        <v/>
      </c>
      <c r="E266" s="76" t="str">
        <f t="shared" si="27"/>
        <v/>
      </c>
      <c r="F266" s="76" t="str">
        <f t="shared" si="28"/>
        <v/>
      </c>
      <c r="G266" s="76" t="str">
        <f t="shared" si="29"/>
        <v/>
      </c>
    </row>
    <row r="267" spans="1:7">
      <c r="A267" s="73" t="str">
        <f t="shared" si="24"/>
        <v/>
      </c>
      <c r="B267" s="74" t="str">
        <f t="shared" si="25"/>
        <v/>
      </c>
      <c r="C267" s="75" t="str">
        <f>IF(A267="","",IF(variable,IF(A267&lt;MortgageCalculator!$L$6*periods_per_year,start_rate,IF(MortgageCalculator!$L$10&gt;=0,MIN(MortgageCalculator!$L$7,start_rate+MortgageCalculator!$L$10*ROUNDUP((A267-MortgageCalculator!$L$6*periods_per_year)/MortgageCalculator!$L$9,0)),MAX(MortgageCalculator!$L$8,start_rate+MortgageCalculator!$L$10*ROUNDUP((A267-MortgageCalculator!$L$6*periods_per_year)/MortgageCalculator!$L$9,0)))),start_rate))</f>
        <v/>
      </c>
      <c r="D267" s="76" t="str">
        <f t="shared" si="26"/>
        <v/>
      </c>
      <c r="E267" s="76" t="str">
        <f t="shared" si="27"/>
        <v/>
      </c>
      <c r="F267" s="76" t="str">
        <f t="shared" si="28"/>
        <v/>
      </c>
      <c r="G267" s="76" t="str">
        <f t="shared" si="29"/>
        <v/>
      </c>
    </row>
    <row r="268" spans="1:7">
      <c r="A268" s="73" t="str">
        <f t="shared" si="24"/>
        <v/>
      </c>
      <c r="B268" s="74" t="str">
        <f t="shared" si="25"/>
        <v/>
      </c>
      <c r="C268" s="75" t="str">
        <f>IF(A268="","",IF(variable,IF(A268&lt;MortgageCalculator!$L$6*periods_per_year,start_rate,IF(MortgageCalculator!$L$10&gt;=0,MIN(MortgageCalculator!$L$7,start_rate+MortgageCalculator!$L$10*ROUNDUP((A268-MortgageCalculator!$L$6*periods_per_year)/MortgageCalculator!$L$9,0)),MAX(MortgageCalculator!$L$8,start_rate+MortgageCalculator!$L$10*ROUNDUP((A268-MortgageCalculator!$L$6*periods_per_year)/MortgageCalculator!$L$9,0)))),start_rate))</f>
        <v/>
      </c>
      <c r="D268" s="76" t="str">
        <f t="shared" si="26"/>
        <v/>
      </c>
      <c r="E268" s="76" t="str">
        <f t="shared" si="27"/>
        <v/>
      </c>
      <c r="F268" s="76" t="str">
        <f t="shared" si="28"/>
        <v/>
      </c>
      <c r="G268" s="76" t="str">
        <f t="shared" si="29"/>
        <v/>
      </c>
    </row>
    <row r="269" spans="1:7">
      <c r="A269" s="73" t="str">
        <f t="shared" si="24"/>
        <v/>
      </c>
      <c r="B269" s="74" t="str">
        <f t="shared" si="25"/>
        <v/>
      </c>
      <c r="C269" s="75" t="str">
        <f>IF(A269="","",IF(variable,IF(A269&lt;MortgageCalculator!$L$6*periods_per_year,start_rate,IF(MortgageCalculator!$L$10&gt;=0,MIN(MortgageCalculator!$L$7,start_rate+MortgageCalculator!$L$10*ROUNDUP((A269-MortgageCalculator!$L$6*periods_per_year)/MortgageCalculator!$L$9,0)),MAX(MortgageCalculator!$L$8,start_rate+MortgageCalculator!$L$10*ROUNDUP((A269-MortgageCalculator!$L$6*periods_per_year)/MortgageCalculator!$L$9,0)))),start_rate))</f>
        <v/>
      </c>
      <c r="D269" s="76" t="str">
        <f t="shared" si="26"/>
        <v/>
      </c>
      <c r="E269" s="76" t="str">
        <f t="shared" si="27"/>
        <v/>
      </c>
      <c r="F269" s="76" t="str">
        <f t="shared" si="28"/>
        <v/>
      </c>
      <c r="G269" s="76" t="str">
        <f t="shared" si="29"/>
        <v/>
      </c>
    </row>
    <row r="270" spans="1:7">
      <c r="A270" s="73" t="str">
        <f t="shared" si="24"/>
        <v/>
      </c>
      <c r="B270" s="74" t="str">
        <f t="shared" si="25"/>
        <v/>
      </c>
      <c r="C270" s="75" t="str">
        <f>IF(A270="","",IF(variable,IF(A270&lt;MortgageCalculator!$L$6*periods_per_year,start_rate,IF(MortgageCalculator!$L$10&gt;=0,MIN(MortgageCalculator!$L$7,start_rate+MortgageCalculator!$L$10*ROUNDUP((A270-MortgageCalculator!$L$6*periods_per_year)/MortgageCalculator!$L$9,0)),MAX(MortgageCalculator!$L$8,start_rate+MortgageCalculator!$L$10*ROUNDUP((A270-MortgageCalculator!$L$6*periods_per_year)/MortgageCalculator!$L$9,0)))),start_rate))</f>
        <v/>
      </c>
      <c r="D270" s="76" t="str">
        <f t="shared" si="26"/>
        <v/>
      </c>
      <c r="E270" s="76" t="str">
        <f t="shared" si="27"/>
        <v/>
      </c>
      <c r="F270" s="76" t="str">
        <f t="shared" si="28"/>
        <v/>
      </c>
      <c r="G270" s="76" t="str">
        <f t="shared" si="29"/>
        <v/>
      </c>
    </row>
    <row r="271" spans="1:7">
      <c r="A271" s="73" t="str">
        <f t="shared" si="24"/>
        <v/>
      </c>
      <c r="B271" s="74" t="str">
        <f t="shared" si="25"/>
        <v/>
      </c>
      <c r="C271" s="75" t="str">
        <f>IF(A271="","",IF(variable,IF(A271&lt;MortgageCalculator!$L$6*periods_per_year,start_rate,IF(MortgageCalculator!$L$10&gt;=0,MIN(MortgageCalculator!$L$7,start_rate+MortgageCalculator!$L$10*ROUNDUP((A271-MortgageCalculator!$L$6*periods_per_year)/MortgageCalculator!$L$9,0)),MAX(MortgageCalculator!$L$8,start_rate+MortgageCalculator!$L$10*ROUNDUP((A271-MortgageCalculator!$L$6*periods_per_year)/MortgageCalculator!$L$9,0)))),start_rate))</f>
        <v/>
      </c>
      <c r="D271" s="76" t="str">
        <f t="shared" si="26"/>
        <v/>
      </c>
      <c r="E271" s="76" t="str">
        <f t="shared" si="27"/>
        <v/>
      </c>
      <c r="F271" s="76" t="str">
        <f t="shared" si="28"/>
        <v/>
      </c>
      <c r="G271" s="76" t="str">
        <f t="shared" si="29"/>
        <v/>
      </c>
    </row>
    <row r="272" spans="1:7">
      <c r="A272" s="73" t="str">
        <f t="shared" si="24"/>
        <v/>
      </c>
      <c r="B272" s="74" t="str">
        <f t="shared" si="25"/>
        <v/>
      </c>
      <c r="C272" s="75" t="str">
        <f>IF(A272="","",IF(variable,IF(A272&lt;MortgageCalculator!$L$6*periods_per_year,start_rate,IF(MortgageCalculator!$L$10&gt;=0,MIN(MortgageCalculator!$L$7,start_rate+MortgageCalculator!$L$10*ROUNDUP((A272-MortgageCalculator!$L$6*periods_per_year)/MortgageCalculator!$L$9,0)),MAX(MortgageCalculator!$L$8,start_rate+MortgageCalculator!$L$10*ROUNDUP((A272-MortgageCalculator!$L$6*periods_per_year)/MortgageCalculator!$L$9,0)))),start_rate))</f>
        <v/>
      </c>
      <c r="D272" s="76" t="str">
        <f t="shared" si="26"/>
        <v/>
      </c>
      <c r="E272" s="76" t="str">
        <f t="shared" si="27"/>
        <v/>
      </c>
      <c r="F272" s="76" t="str">
        <f t="shared" si="28"/>
        <v/>
      </c>
      <c r="G272" s="76" t="str">
        <f t="shared" si="29"/>
        <v/>
      </c>
    </row>
    <row r="273" spans="1:7">
      <c r="A273" s="73" t="str">
        <f t="shared" si="24"/>
        <v/>
      </c>
      <c r="B273" s="74" t="str">
        <f t="shared" si="25"/>
        <v/>
      </c>
      <c r="C273" s="75" t="str">
        <f>IF(A273="","",IF(variable,IF(A273&lt;MortgageCalculator!$L$6*periods_per_year,start_rate,IF(MortgageCalculator!$L$10&gt;=0,MIN(MortgageCalculator!$L$7,start_rate+MortgageCalculator!$L$10*ROUNDUP((A273-MortgageCalculator!$L$6*periods_per_year)/MortgageCalculator!$L$9,0)),MAX(MortgageCalculator!$L$8,start_rate+MortgageCalculator!$L$10*ROUNDUP((A273-MortgageCalculator!$L$6*periods_per_year)/MortgageCalculator!$L$9,0)))),start_rate))</f>
        <v/>
      </c>
      <c r="D273" s="76" t="str">
        <f t="shared" si="26"/>
        <v/>
      </c>
      <c r="E273" s="76" t="str">
        <f t="shared" si="27"/>
        <v/>
      </c>
      <c r="F273" s="76" t="str">
        <f t="shared" si="28"/>
        <v/>
      </c>
      <c r="G273" s="76" t="str">
        <f t="shared" si="29"/>
        <v/>
      </c>
    </row>
    <row r="274" spans="1:7">
      <c r="A274" s="73" t="str">
        <f t="shared" si="24"/>
        <v/>
      </c>
      <c r="B274" s="74" t="str">
        <f t="shared" si="25"/>
        <v/>
      </c>
      <c r="C274" s="75" t="str">
        <f>IF(A274="","",IF(variable,IF(A274&lt;MortgageCalculator!$L$6*periods_per_year,start_rate,IF(MortgageCalculator!$L$10&gt;=0,MIN(MortgageCalculator!$L$7,start_rate+MortgageCalculator!$L$10*ROUNDUP((A274-MortgageCalculator!$L$6*periods_per_year)/MortgageCalculator!$L$9,0)),MAX(MortgageCalculator!$L$8,start_rate+MortgageCalculator!$L$10*ROUNDUP((A274-MortgageCalculator!$L$6*periods_per_year)/MortgageCalculator!$L$9,0)))),start_rate))</f>
        <v/>
      </c>
      <c r="D274" s="76" t="str">
        <f t="shared" si="26"/>
        <v/>
      </c>
      <c r="E274" s="76" t="str">
        <f t="shared" si="27"/>
        <v/>
      </c>
      <c r="F274" s="76" t="str">
        <f t="shared" si="28"/>
        <v/>
      </c>
      <c r="G274" s="76" t="str">
        <f t="shared" si="29"/>
        <v/>
      </c>
    </row>
    <row r="275" spans="1:7">
      <c r="A275" s="73" t="str">
        <f t="shared" si="24"/>
        <v/>
      </c>
      <c r="B275" s="74" t="str">
        <f t="shared" si="25"/>
        <v/>
      </c>
      <c r="C275" s="75" t="str">
        <f>IF(A275="","",IF(variable,IF(A275&lt;MortgageCalculator!$L$6*periods_per_year,start_rate,IF(MortgageCalculator!$L$10&gt;=0,MIN(MortgageCalculator!$L$7,start_rate+MortgageCalculator!$L$10*ROUNDUP((A275-MortgageCalculator!$L$6*periods_per_year)/MortgageCalculator!$L$9,0)),MAX(MortgageCalculator!$L$8,start_rate+MortgageCalculator!$L$10*ROUNDUP((A275-MortgageCalculator!$L$6*periods_per_year)/MortgageCalculator!$L$9,0)))),start_rate))</f>
        <v/>
      </c>
      <c r="D275" s="76" t="str">
        <f t="shared" si="26"/>
        <v/>
      </c>
      <c r="E275" s="76" t="str">
        <f t="shared" si="27"/>
        <v/>
      </c>
      <c r="F275" s="76" t="str">
        <f t="shared" si="28"/>
        <v/>
      </c>
      <c r="G275" s="76" t="str">
        <f t="shared" si="29"/>
        <v/>
      </c>
    </row>
    <row r="276" spans="1:7">
      <c r="A276" s="73" t="str">
        <f t="shared" si="24"/>
        <v/>
      </c>
      <c r="B276" s="74" t="str">
        <f t="shared" si="25"/>
        <v/>
      </c>
      <c r="C276" s="75" t="str">
        <f>IF(A276="","",IF(variable,IF(A276&lt;MortgageCalculator!$L$6*periods_per_year,start_rate,IF(MortgageCalculator!$L$10&gt;=0,MIN(MortgageCalculator!$L$7,start_rate+MortgageCalculator!$L$10*ROUNDUP((A276-MortgageCalculator!$L$6*periods_per_year)/MortgageCalculator!$L$9,0)),MAX(MortgageCalculator!$L$8,start_rate+MortgageCalculator!$L$10*ROUNDUP((A276-MortgageCalculator!$L$6*periods_per_year)/MortgageCalculator!$L$9,0)))),start_rate))</f>
        <v/>
      </c>
      <c r="D276" s="76" t="str">
        <f t="shared" si="26"/>
        <v/>
      </c>
      <c r="E276" s="76" t="str">
        <f t="shared" si="27"/>
        <v/>
      </c>
      <c r="F276" s="76" t="str">
        <f t="shared" si="28"/>
        <v/>
      </c>
      <c r="G276" s="76" t="str">
        <f t="shared" si="29"/>
        <v/>
      </c>
    </row>
    <row r="277" spans="1:7">
      <c r="A277" s="73" t="str">
        <f t="shared" si="24"/>
        <v/>
      </c>
      <c r="B277" s="74" t="str">
        <f t="shared" si="25"/>
        <v/>
      </c>
      <c r="C277" s="75" t="str">
        <f>IF(A277="","",IF(variable,IF(A277&lt;MortgageCalculator!$L$6*periods_per_year,start_rate,IF(MortgageCalculator!$L$10&gt;=0,MIN(MortgageCalculator!$L$7,start_rate+MortgageCalculator!$L$10*ROUNDUP((A277-MortgageCalculator!$L$6*periods_per_year)/MortgageCalculator!$L$9,0)),MAX(MortgageCalculator!$L$8,start_rate+MortgageCalculator!$L$10*ROUNDUP((A277-MortgageCalculator!$L$6*periods_per_year)/MortgageCalculator!$L$9,0)))),start_rate))</f>
        <v/>
      </c>
      <c r="D277" s="76" t="str">
        <f t="shared" si="26"/>
        <v/>
      </c>
      <c r="E277" s="76" t="str">
        <f t="shared" si="27"/>
        <v/>
      </c>
      <c r="F277" s="76" t="str">
        <f t="shared" si="28"/>
        <v/>
      </c>
      <c r="G277" s="76" t="str">
        <f t="shared" si="29"/>
        <v/>
      </c>
    </row>
    <row r="278" spans="1:7">
      <c r="A278" s="73" t="str">
        <f t="shared" si="24"/>
        <v/>
      </c>
      <c r="B278" s="74" t="str">
        <f t="shared" si="25"/>
        <v/>
      </c>
      <c r="C278" s="75" t="str">
        <f>IF(A278="","",IF(variable,IF(A278&lt;MortgageCalculator!$L$6*periods_per_year,start_rate,IF(MortgageCalculator!$L$10&gt;=0,MIN(MortgageCalculator!$L$7,start_rate+MortgageCalculator!$L$10*ROUNDUP((A278-MortgageCalculator!$L$6*periods_per_year)/MortgageCalculator!$L$9,0)),MAX(MortgageCalculator!$L$8,start_rate+MortgageCalculator!$L$10*ROUNDUP((A278-MortgageCalculator!$L$6*periods_per_year)/MortgageCalculator!$L$9,0)))),start_rate))</f>
        <v/>
      </c>
      <c r="D278" s="76" t="str">
        <f t="shared" si="26"/>
        <v/>
      </c>
      <c r="E278" s="76" t="str">
        <f t="shared" si="27"/>
        <v/>
      </c>
      <c r="F278" s="76" t="str">
        <f t="shared" si="28"/>
        <v/>
      </c>
      <c r="G278" s="76" t="str">
        <f t="shared" si="29"/>
        <v/>
      </c>
    </row>
    <row r="279" spans="1:7">
      <c r="A279" s="73" t="str">
        <f t="shared" si="24"/>
        <v/>
      </c>
      <c r="B279" s="74" t="str">
        <f t="shared" si="25"/>
        <v/>
      </c>
      <c r="C279" s="75" t="str">
        <f>IF(A279="","",IF(variable,IF(A279&lt;MortgageCalculator!$L$6*periods_per_year,start_rate,IF(MortgageCalculator!$L$10&gt;=0,MIN(MortgageCalculator!$L$7,start_rate+MortgageCalculator!$L$10*ROUNDUP((A279-MortgageCalculator!$L$6*periods_per_year)/MortgageCalculator!$L$9,0)),MAX(MortgageCalculator!$L$8,start_rate+MortgageCalculator!$L$10*ROUNDUP((A279-MortgageCalculator!$L$6*periods_per_year)/MortgageCalculator!$L$9,0)))),start_rate))</f>
        <v/>
      </c>
      <c r="D279" s="76" t="str">
        <f t="shared" si="26"/>
        <v/>
      </c>
      <c r="E279" s="76" t="str">
        <f t="shared" si="27"/>
        <v/>
      </c>
      <c r="F279" s="76" t="str">
        <f t="shared" si="28"/>
        <v/>
      </c>
      <c r="G279" s="76" t="str">
        <f t="shared" si="29"/>
        <v/>
      </c>
    </row>
    <row r="280" spans="1:7">
      <c r="A280" s="73" t="str">
        <f t="shared" si="24"/>
        <v/>
      </c>
      <c r="B280" s="74" t="str">
        <f t="shared" si="25"/>
        <v/>
      </c>
      <c r="C280" s="75" t="str">
        <f>IF(A280="","",IF(variable,IF(A280&lt;MortgageCalculator!$L$6*periods_per_year,start_rate,IF(MortgageCalculator!$L$10&gt;=0,MIN(MortgageCalculator!$L$7,start_rate+MortgageCalculator!$L$10*ROUNDUP((A280-MortgageCalculator!$L$6*periods_per_year)/MortgageCalculator!$L$9,0)),MAX(MortgageCalculator!$L$8,start_rate+MortgageCalculator!$L$10*ROUNDUP((A280-MortgageCalculator!$L$6*periods_per_year)/MortgageCalculator!$L$9,0)))),start_rate))</f>
        <v/>
      </c>
      <c r="D280" s="76" t="str">
        <f t="shared" si="26"/>
        <v/>
      </c>
      <c r="E280" s="76" t="str">
        <f t="shared" si="27"/>
        <v/>
      </c>
      <c r="F280" s="76" t="str">
        <f t="shared" si="28"/>
        <v/>
      </c>
      <c r="G280" s="76" t="str">
        <f t="shared" si="29"/>
        <v/>
      </c>
    </row>
    <row r="281" spans="1:7">
      <c r="A281" s="73" t="str">
        <f t="shared" si="24"/>
        <v/>
      </c>
      <c r="B281" s="74" t="str">
        <f t="shared" si="25"/>
        <v/>
      </c>
      <c r="C281" s="75" t="str">
        <f>IF(A281="","",IF(variable,IF(A281&lt;MortgageCalculator!$L$6*periods_per_year,start_rate,IF(MortgageCalculator!$L$10&gt;=0,MIN(MortgageCalculator!$L$7,start_rate+MortgageCalculator!$L$10*ROUNDUP((A281-MortgageCalculator!$L$6*periods_per_year)/MortgageCalculator!$L$9,0)),MAX(MortgageCalculator!$L$8,start_rate+MortgageCalculator!$L$10*ROUNDUP((A281-MortgageCalculator!$L$6*periods_per_year)/MortgageCalculator!$L$9,0)))),start_rate))</f>
        <v/>
      </c>
      <c r="D281" s="76" t="str">
        <f t="shared" si="26"/>
        <v/>
      </c>
      <c r="E281" s="76" t="str">
        <f t="shared" si="27"/>
        <v/>
      </c>
      <c r="F281" s="76" t="str">
        <f t="shared" si="28"/>
        <v/>
      </c>
      <c r="G281" s="76" t="str">
        <f t="shared" si="29"/>
        <v/>
      </c>
    </row>
    <row r="282" spans="1:7">
      <c r="A282" s="73" t="str">
        <f t="shared" si="24"/>
        <v/>
      </c>
      <c r="B282" s="74" t="str">
        <f t="shared" si="25"/>
        <v/>
      </c>
      <c r="C282" s="75" t="str">
        <f>IF(A282="","",IF(variable,IF(A282&lt;MortgageCalculator!$L$6*periods_per_year,start_rate,IF(MortgageCalculator!$L$10&gt;=0,MIN(MortgageCalculator!$L$7,start_rate+MortgageCalculator!$L$10*ROUNDUP((A282-MortgageCalculator!$L$6*periods_per_year)/MortgageCalculator!$L$9,0)),MAX(MortgageCalculator!$L$8,start_rate+MortgageCalculator!$L$10*ROUNDUP((A282-MortgageCalculator!$L$6*periods_per_year)/MortgageCalculator!$L$9,0)))),start_rate))</f>
        <v/>
      </c>
      <c r="D282" s="76" t="str">
        <f t="shared" si="26"/>
        <v/>
      </c>
      <c r="E282" s="76" t="str">
        <f t="shared" si="27"/>
        <v/>
      </c>
      <c r="F282" s="76" t="str">
        <f t="shared" si="28"/>
        <v/>
      </c>
      <c r="G282" s="76" t="str">
        <f t="shared" si="29"/>
        <v/>
      </c>
    </row>
    <row r="283" spans="1:7">
      <c r="A283" s="73" t="str">
        <f t="shared" si="24"/>
        <v/>
      </c>
      <c r="B283" s="74" t="str">
        <f t="shared" si="25"/>
        <v/>
      </c>
      <c r="C283" s="75" t="str">
        <f>IF(A283="","",IF(variable,IF(A283&lt;MortgageCalculator!$L$6*periods_per_year,start_rate,IF(MortgageCalculator!$L$10&gt;=0,MIN(MortgageCalculator!$L$7,start_rate+MortgageCalculator!$L$10*ROUNDUP((A283-MortgageCalculator!$L$6*periods_per_year)/MortgageCalculator!$L$9,0)),MAX(MortgageCalculator!$L$8,start_rate+MortgageCalculator!$L$10*ROUNDUP((A283-MortgageCalculator!$L$6*periods_per_year)/MortgageCalculator!$L$9,0)))),start_rate))</f>
        <v/>
      </c>
      <c r="D283" s="76" t="str">
        <f t="shared" si="26"/>
        <v/>
      </c>
      <c r="E283" s="76" t="str">
        <f t="shared" si="27"/>
        <v/>
      </c>
      <c r="F283" s="76" t="str">
        <f t="shared" si="28"/>
        <v/>
      </c>
      <c r="G283" s="76" t="str">
        <f t="shared" si="29"/>
        <v/>
      </c>
    </row>
    <row r="284" spans="1:7">
      <c r="A284" s="73" t="str">
        <f t="shared" si="24"/>
        <v/>
      </c>
      <c r="B284" s="74" t="str">
        <f t="shared" si="25"/>
        <v/>
      </c>
      <c r="C284" s="75" t="str">
        <f>IF(A284="","",IF(variable,IF(A284&lt;MortgageCalculator!$L$6*periods_per_year,start_rate,IF(MortgageCalculator!$L$10&gt;=0,MIN(MortgageCalculator!$L$7,start_rate+MortgageCalculator!$L$10*ROUNDUP((A284-MortgageCalculator!$L$6*periods_per_year)/MortgageCalculator!$L$9,0)),MAX(MortgageCalculator!$L$8,start_rate+MortgageCalculator!$L$10*ROUNDUP((A284-MortgageCalculator!$L$6*periods_per_year)/MortgageCalculator!$L$9,0)))),start_rate))</f>
        <v/>
      </c>
      <c r="D284" s="76" t="str">
        <f t="shared" si="26"/>
        <v/>
      </c>
      <c r="E284" s="76" t="str">
        <f t="shared" si="27"/>
        <v/>
      </c>
      <c r="F284" s="76" t="str">
        <f t="shared" si="28"/>
        <v/>
      </c>
      <c r="G284" s="76" t="str">
        <f t="shared" si="29"/>
        <v/>
      </c>
    </row>
    <row r="285" spans="1:7">
      <c r="A285" s="73" t="str">
        <f t="shared" si="24"/>
        <v/>
      </c>
      <c r="B285" s="74" t="str">
        <f t="shared" si="25"/>
        <v/>
      </c>
      <c r="C285" s="75" t="str">
        <f>IF(A285="","",IF(variable,IF(A285&lt;MortgageCalculator!$L$6*periods_per_year,start_rate,IF(MortgageCalculator!$L$10&gt;=0,MIN(MortgageCalculator!$L$7,start_rate+MortgageCalculator!$L$10*ROUNDUP((A285-MortgageCalculator!$L$6*periods_per_year)/MortgageCalculator!$L$9,0)),MAX(MortgageCalculator!$L$8,start_rate+MortgageCalculator!$L$10*ROUNDUP((A285-MortgageCalculator!$L$6*periods_per_year)/MortgageCalculator!$L$9,0)))),start_rate))</f>
        <v/>
      </c>
      <c r="D285" s="76" t="str">
        <f t="shared" si="26"/>
        <v/>
      </c>
      <c r="E285" s="76" t="str">
        <f t="shared" si="27"/>
        <v/>
      </c>
      <c r="F285" s="76" t="str">
        <f t="shared" si="28"/>
        <v/>
      </c>
      <c r="G285" s="76" t="str">
        <f t="shared" si="29"/>
        <v/>
      </c>
    </row>
    <row r="286" spans="1:7">
      <c r="A286" s="73" t="str">
        <f t="shared" si="24"/>
        <v/>
      </c>
      <c r="B286" s="74" t="str">
        <f t="shared" si="25"/>
        <v/>
      </c>
      <c r="C286" s="75" t="str">
        <f>IF(A286="","",IF(variable,IF(A286&lt;MortgageCalculator!$L$6*periods_per_year,start_rate,IF(MortgageCalculator!$L$10&gt;=0,MIN(MortgageCalculator!$L$7,start_rate+MortgageCalculator!$L$10*ROUNDUP((A286-MortgageCalculator!$L$6*periods_per_year)/MortgageCalculator!$L$9,0)),MAX(MortgageCalculator!$L$8,start_rate+MortgageCalculator!$L$10*ROUNDUP((A286-MortgageCalculator!$L$6*periods_per_year)/MortgageCalculator!$L$9,0)))),start_rate))</f>
        <v/>
      </c>
      <c r="D286" s="76" t="str">
        <f t="shared" si="26"/>
        <v/>
      </c>
      <c r="E286" s="76" t="str">
        <f t="shared" si="27"/>
        <v/>
      </c>
      <c r="F286" s="76" t="str">
        <f t="shared" si="28"/>
        <v/>
      </c>
      <c r="G286" s="76" t="str">
        <f t="shared" si="29"/>
        <v/>
      </c>
    </row>
    <row r="287" spans="1:7">
      <c r="A287" s="73" t="str">
        <f t="shared" si="24"/>
        <v/>
      </c>
      <c r="B287" s="74" t="str">
        <f t="shared" si="25"/>
        <v/>
      </c>
      <c r="C287" s="75" t="str">
        <f>IF(A287="","",IF(variable,IF(A287&lt;MortgageCalculator!$L$6*periods_per_year,start_rate,IF(MortgageCalculator!$L$10&gt;=0,MIN(MortgageCalculator!$L$7,start_rate+MortgageCalculator!$L$10*ROUNDUP((A287-MortgageCalculator!$L$6*periods_per_year)/MortgageCalculator!$L$9,0)),MAX(MortgageCalculator!$L$8,start_rate+MortgageCalculator!$L$10*ROUNDUP((A287-MortgageCalculator!$L$6*periods_per_year)/MortgageCalculator!$L$9,0)))),start_rate))</f>
        <v/>
      </c>
      <c r="D287" s="76" t="str">
        <f t="shared" si="26"/>
        <v/>
      </c>
      <c r="E287" s="76" t="str">
        <f t="shared" si="27"/>
        <v/>
      </c>
      <c r="F287" s="76" t="str">
        <f t="shared" si="28"/>
        <v/>
      </c>
      <c r="G287" s="76" t="str">
        <f t="shared" si="29"/>
        <v/>
      </c>
    </row>
    <row r="288" spans="1:7">
      <c r="A288" s="73" t="str">
        <f t="shared" si="24"/>
        <v/>
      </c>
      <c r="B288" s="74" t="str">
        <f t="shared" si="25"/>
        <v/>
      </c>
      <c r="C288" s="75" t="str">
        <f>IF(A288="","",IF(variable,IF(A288&lt;MortgageCalculator!$L$6*periods_per_year,start_rate,IF(MortgageCalculator!$L$10&gt;=0,MIN(MortgageCalculator!$L$7,start_rate+MortgageCalculator!$L$10*ROUNDUP((A288-MortgageCalculator!$L$6*periods_per_year)/MortgageCalculator!$L$9,0)),MAX(MortgageCalculator!$L$8,start_rate+MortgageCalculator!$L$10*ROUNDUP((A288-MortgageCalculator!$L$6*periods_per_year)/MortgageCalculator!$L$9,0)))),start_rate))</f>
        <v/>
      </c>
      <c r="D288" s="76" t="str">
        <f t="shared" si="26"/>
        <v/>
      </c>
      <c r="E288" s="76" t="str">
        <f t="shared" si="27"/>
        <v/>
      </c>
      <c r="F288" s="76" t="str">
        <f t="shared" si="28"/>
        <v/>
      </c>
      <c r="G288" s="76" t="str">
        <f t="shared" si="29"/>
        <v/>
      </c>
    </row>
    <row r="289" spans="1:7">
      <c r="A289" s="73" t="str">
        <f t="shared" si="24"/>
        <v/>
      </c>
      <c r="B289" s="74" t="str">
        <f t="shared" si="25"/>
        <v/>
      </c>
      <c r="C289" s="75" t="str">
        <f>IF(A289="","",IF(variable,IF(A289&lt;MortgageCalculator!$L$6*periods_per_year,start_rate,IF(MortgageCalculator!$L$10&gt;=0,MIN(MortgageCalculator!$L$7,start_rate+MortgageCalculator!$L$10*ROUNDUP((A289-MortgageCalculator!$L$6*periods_per_year)/MortgageCalculator!$L$9,0)),MAX(MortgageCalculator!$L$8,start_rate+MortgageCalculator!$L$10*ROUNDUP((A289-MortgageCalculator!$L$6*periods_per_year)/MortgageCalculator!$L$9,0)))),start_rate))</f>
        <v/>
      </c>
      <c r="D289" s="76" t="str">
        <f t="shared" si="26"/>
        <v/>
      </c>
      <c r="E289" s="76" t="str">
        <f t="shared" si="27"/>
        <v/>
      </c>
      <c r="F289" s="76" t="str">
        <f t="shared" si="28"/>
        <v/>
      </c>
      <c r="G289" s="76" t="str">
        <f t="shared" si="29"/>
        <v/>
      </c>
    </row>
    <row r="290" spans="1:7">
      <c r="A290" s="73" t="str">
        <f t="shared" si="24"/>
        <v/>
      </c>
      <c r="B290" s="74" t="str">
        <f t="shared" si="25"/>
        <v/>
      </c>
      <c r="C290" s="75" t="str">
        <f>IF(A290="","",IF(variable,IF(A290&lt;MortgageCalculator!$L$6*periods_per_year,start_rate,IF(MortgageCalculator!$L$10&gt;=0,MIN(MortgageCalculator!$L$7,start_rate+MortgageCalculator!$L$10*ROUNDUP((A290-MortgageCalculator!$L$6*periods_per_year)/MortgageCalculator!$L$9,0)),MAX(MortgageCalculator!$L$8,start_rate+MortgageCalculator!$L$10*ROUNDUP((A290-MortgageCalculator!$L$6*periods_per_year)/MortgageCalculator!$L$9,0)))),start_rate))</f>
        <v/>
      </c>
      <c r="D290" s="76" t="str">
        <f t="shared" si="26"/>
        <v/>
      </c>
      <c r="E290" s="76" t="str">
        <f t="shared" si="27"/>
        <v/>
      </c>
      <c r="F290" s="76" t="str">
        <f t="shared" si="28"/>
        <v/>
      </c>
      <c r="G290" s="76" t="str">
        <f t="shared" si="29"/>
        <v/>
      </c>
    </row>
    <row r="291" spans="1:7">
      <c r="A291" s="73" t="str">
        <f t="shared" si="24"/>
        <v/>
      </c>
      <c r="B291" s="74" t="str">
        <f t="shared" si="25"/>
        <v/>
      </c>
      <c r="C291" s="75" t="str">
        <f>IF(A291="","",IF(variable,IF(A291&lt;MortgageCalculator!$L$6*periods_per_year,start_rate,IF(MortgageCalculator!$L$10&gt;=0,MIN(MortgageCalculator!$L$7,start_rate+MortgageCalculator!$L$10*ROUNDUP((A291-MortgageCalculator!$L$6*periods_per_year)/MortgageCalculator!$L$9,0)),MAX(MortgageCalculator!$L$8,start_rate+MortgageCalculator!$L$10*ROUNDUP((A291-MortgageCalculator!$L$6*periods_per_year)/MortgageCalculator!$L$9,0)))),start_rate))</f>
        <v/>
      </c>
      <c r="D291" s="76" t="str">
        <f t="shared" si="26"/>
        <v/>
      </c>
      <c r="E291" s="76" t="str">
        <f t="shared" si="27"/>
        <v/>
      </c>
      <c r="F291" s="76" t="str">
        <f t="shared" si="28"/>
        <v/>
      </c>
      <c r="G291" s="76" t="str">
        <f t="shared" si="29"/>
        <v/>
      </c>
    </row>
    <row r="292" spans="1:7">
      <c r="A292" s="73" t="str">
        <f t="shared" si="24"/>
        <v/>
      </c>
      <c r="B292" s="74" t="str">
        <f t="shared" si="25"/>
        <v/>
      </c>
      <c r="C292" s="75" t="str">
        <f>IF(A292="","",IF(variable,IF(A292&lt;MortgageCalculator!$L$6*periods_per_year,start_rate,IF(MortgageCalculator!$L$10&gt;=0,MIN(MortgageCalculator!$L$7,start_rate+MortgageCalculator!$L$10*ROUNDUP((A292-MortgageCalculator!$L$6*periods_per_year)/MortgageCalculator!$L$9,0)),MAX(MortgageCalculator!$L$8,start_rate+MortgageCalculator!$L$10*ROUNDUP((A292-MortgageCalculator!$L$6*periods_per_year)/MortgageCalculator!$L$9,0)))),start_rate))</f>
        <v/>
      </c>
      <c r="D292" s="76" t="str">
        <f t="shared" si="26"/>
        <v/>
      </c>
      <c r="E292" s="76" t="str">
        <f t="shared" si="27"/>
        <v/>
      </c>
      <c r="F292" s="76" t="str">
        <f t="shared" si="28"/>
        <v/>
      </c>
      <c r="G292" s="76" t="str">
        <f t="shared" si="29"/>
        <v/>
      </c>
    </row>
    <row r="293" spans="1:7">
      <c r="A293" s="73" t="str">
        <f t="shared" si="24"/>
        <v/>
      </c>
      <c r="B293" s="74" t="str">
        <f t="shared" si="25"/>
        <v/>
      </c>
      <c r="C293" s="75" t="str">
        <f>IF(A293="","",IF(variable,IF(A293&lt;MortgageCalculator!$L$6*periods_per_year,start_rate,IF(MortgageCalculator!$L$10&gt;=0,MIN(MortgageCalculator!$L$7,start_rate+MortgageCalculator!$L$10*ROUNDUP((A293-MortgageCalculator!$L$6*periods_per_year)/MortgageCalculator!$L$9,0)),MAX(MortgageCalculator!$L$8,start_rate+MortgageCalculator!$L$10*ROUNDUP((A293-MortgageCalculator!$L$6*periods_per_year)/MortgageCalculator!$L$9,0)))),start_rate))</f>
        <v/>
      </c>
      <c r="D293" s="76" t="str">
        <f t="shared" si="26"/>
        <v/>
      </c>
      <c r="E293" s="76" t="str">
        <f t="shared" si="27"/>
        <v/>
      </c>
      <c r="F293" s="76" t="str">
        <f t="shared" si="28"/>
        <v/>
      </c>
      <c r="G293" s="76" t="str">
        <f t="shared" si="29"/>
        <v/>
      </c>
    </row>
    <row r="294" spans="1:7">
      <c r="A294" s="73" t="str">
        <f t="shared" si="24"/>
        <v/>
      </c>
      <c r="B294" s="74" t="str">
        <f t="shared" si="25"/>
        <v/>
      </c>
      <c r="C294" s="75" t="str">
        <f>IF(A294="","",IF(variable,IF(A294&lt;MortgageCalculator!$L$6*periods_per_year,start_rate,IF(MortgageCalculator!$L$10&gt;=0,MIN(MortgageCalculator!$L$7,start_rate+MortgageCalculator!$L$10*ROUNDUP((A294-MortgageCalculator!$L$6*periods_per_year)/MortgageCalculator!$L$9,0)),MAX(MortgageCalculator!$L$8,start_rate+MortgageCalculator!$L$10*ROUNDUP((A294-MortgageCalculator!$L$6*periods_per_year)/MortgageCalculator!$L$9,0)))),start_rate))</f>
        <v/>
      </c>
      <c r="D294" s="76" t="str">
        <f t="shared" si="26"/>
        <v/>
      </c>
      <c r="E294" s="76" t="str">
        <f t="shared" si="27"/>
        <v/>
      </c>
      <c r="F294" s="76" t="str">
        <f t="shared" si="28"/>
        <v/>
      </c>
      <c r="G294" s="76" t="str">
        <f t="shared" si="29"/>
        <v/>
      </c>
    </row>
    <row r="295" spans="1:7">
      <c r="A295" s="73" t="str">
        <f t="shared" si="24"/>
        <v/>
      </c>
      <c r="B295" s="74" t="str">
        <f t="shared" si="25"/>
        <v/>
      </c>
      <c r="C295" s="75" t="str">
        <f>IF(A295="","",IF(variable,IF(A295&lt;MortgageCalculator!$L$6*periods_per_year,start_rate,IF(MortgageCalculator!$L$10&gt;=0,MIN(MortgageCalculator!$L$7,start_rate+MortgageCalculator!$L$10*ROUNDUP((A295-MortgageCalculator!$L$6*periods_per_year)/MortgageCalculator!$L$9,0)),MAX(MortgageCalculator!$L$8,start_rate+MortgageCalculator!$L$10*ROUNDUP((A295-MortgageCalculator!$L$6*periods_per_year)/MortgageCalculator!$L$9,0)))),start_rate))</f>
        <v/>
      </c>
      <c r="D295" s="76" t="str">
        <f t="shared" si="26"/>
        <v/>
      </c>
      <c r="E295" s="76" t="str">
        <f t="shared" si="27"/>
        <v/>
      </c>
      <c r="F295" s="76" t="str">
        <f t="shared" si="28"/>
        <v/>
      </c>
      <c r="G295" s="76" t="str">
        <f t="shared" si="29"/>
        <v/>
      </c>
    </row>
    <row r="296" spans="1:7">
      <c r="A296" s="73" t="str">
        <f t="shared" si="24"/>
        <v/>
      </c>
      <c r="B296" s="74" t="str">
        <f t="shared" si="25"/>
        <v/>
      </c>
      <c r="C296" s="75" t="str">
        <f>IF(A296="","",IF(variable,IF(A296&lt;MortgageCalculator!$L$6*periods_per_year,start_rate,IF(MortgageCalculator!$L$10&gt;=0,MIN(MortgageCalculator!$L$7,start_rate+MortgageCalculator!$L$10*ROUNDUP((A296-MortgageCalculator!$L$6*periods_per_year)/MortgageCalculator!$L$9,0)),MAX(MortgageCalculator!$L$8,start_rate+MortgageCalculator!$L$10*ROUNDUP((A296-MortgageCalculator!$L$6*periods_per_year)/MortgageCalculator!$L$9,0)))),start_rate))</f>
        <v/>
      </c>
      <c r="D296" s="76" t="str">
        <f t="shared" si="26"/>
        <v/>
      </c>
      <c r="E296" s="76" t="str">
        <f t="shared" si="27"/>
        <v/>
      </c>
      <c r="F296" s="76" t="str">
        <f t="shared" si="28"/>
        <v/>
      </c>
      <c r="G296" s="76" t="str">
        <f t="shared" si="29"/>
        <v/>
      </c>
    </row>
    <row r="297" spans="1:7">
      <c r="A297" s="73" t="str">
        <f t="shared" si="24"/>
        <v/>
      </c>
      <c r="B297" s="74" t="str">
        <f t="shared" si="25"/>
        <v/>
      </c>
      <c r="C297" s="75" t="str">
        <f>IF(A297="","",IF(variable,IF(A297&lt;MortgageCalculator!$L$6*periods_per_year,start_rate,IF(MortgageCalculator!$L$10&gt;=0,MIN(MortgageCalculator!$L$7,start_rate+MortgageCalculator!$L$10*ROUNDUP((A297-MortgageCalculator!$L$6*periods_per_year)/MortgageCalculator!$L$9,0)),MAX(MortgageCalculator!$L$8,start_rate+MortgageCalculator!$L$10*ROUNDUP((A297-MortgageCalculator!$L$6*periods_per_year)/MortgageCalculator!$L$9,0)))),start_rate))</f>
        <v/>
      </c>
      <c r="D297" s="76" t="str">
        <f t="shared" si="26"/>
        <v/>
      </c>
      <c r="E297" s="76" t="str">
        <f t="shared" si="27"/>
        <v/>
      </c>
      <c r="F297" s="76" t="str">
        <f t="shared" si="28"/>
        <v/>
      </c>
      <c r="G297" s="76" t="str">
        <f t="shared" si="29"/>
        <v/>
      </c>
    </row>
    <row r="298" spans="1:7">
      <c r="A298" s="73" t="str">
        <f t="shared" si="24"/>
        <v/>
      </c>
      <c r="B298" s="74" t="str">
        <f t="shared" si="25"/>
        <v/>
      </c>
      <c r="C298" s="75" t="str">
        <f>IF(A298="","",IF(variable,IF(A298&lt;MortgageCalculator!$L$6*periods_per_year,start_rate,IF(MortgageCalculator!$L$10&gt;=0,MIN(MortgageCalculator!$L$7,start_rate+MortgageCalculator!$L$10*ROUNDUP((A298-MortgageCalculator!$L$6*periods_per_year)/MortgageCalculator!$L$9,0)),MAX(MortgageCalculator!$L$8,start_rate+MortgageCalculator!$L$10*ROUNDUP((A298-MortgageCalculator!$L$6*periods_per_year)/MortgageCalculator!$L$9,0)))),start_rate))</f>
        <v/>
      </c>
      <c r="D298" s="76" t="str">
        <f t="shared" si="26"/>
        <v/>
      </c>
      <c r="E298" s="76" t="str">
        <f t="shared" si="27"/>
        <v/>
      </c>
      <c r="F298" s="76" t="str">
        <f t="shared" si="28"/>
        <v/>
      </c>
      <c r="G298" s="76" t="str">
        <f t="shared" si="29"/>
        <v/>
      </c>
    </row>
    <row r="299" spans="1:7">
      <c r="A299" s="73" t="str">
        <f t="shared" si="24"/>
        <v/>
      </c>
      <c r="B299" s="74" t="str">
        <f t="shared" si="25"/>
        <v/>
      </c>
      <c r="C299" s="75" t="str">
        <f>IF(A299="","",IF(variable,IF(A299&lt;MortgageCalculator!$L$6*periods_per_year,start_rate,IF(MortgageCalculator!$L$10&gt;=0,MIN(MortgageCalculator!$L$7,start_rate+MortgageCalculator!$L$10*ROUNDUP((A299-MortgageCalculator!$L$6*periods_per_year)/MortgageCalculator!$L$9,0)),MAX(MortgageCalculator!$L$8,start_rate+MortgageCalculator!$L$10*ROUNDUP((A299-MortgageCalculator!$L$6*periods_per_year)/MortgageCalculator!$L$9,0)))),start_rate))</f>
        <v/>
      </c>
      <c r="D299" s="76" t="str">
        <f t="shared" si="26"/>
        <v/>
      </c>
      <c r="E299" s="76" t="str">
        <f t="shared" si="27"/>
        <v/>
      </c>
      <c r="F299" s="76" t="str">
        <f t="shared" si="28"/>
        <v/>
      </c>
      <c r="G299" s="76" t="str">
        <f t="shared" si="29"/>
        <v/>
      </c>
    </row>
    <row r="300" spans="1:7">
      <c r="A300" s="73" t="str">
        <f t="shared" si="24"/>
        <v/>
      </c>
      <c r="B300" s="74" t="str">
        <f t="shared" si="25"/>
        <v/>
      </c>
      <c r="C300" s="75" t="str">
        <f>IF(A300="","",IF(variable,IF(A300&lt;MortgageCalculator!$L$6*periods_per_year,start_rate,IF(MortgageCalculator!$L$10&gt;=0,MIN(MortgageCalculator!$L$7,start_rate+MortgageCalculator!$L$10*ROUNDUP((A300-MortgageCalculator!$L$6*periods_per_year)/MortgageCalculator!$L$9,0)),MAX(MortgageCalculator!$L$8,start_rate+MortgageCalculator!$L$10*ROUNDUP((A300-MortgageCalculator!$L$6*periods_per_year)/MortgageCalculator!$L$9,0)))),start_rate))</f>
        <v/>
      </c>
      <c r="D300" s="76" t="str">
        <f t="shared" si="26"/>
        <v/>
      </c>
      <c r="E300" s="76" t="str">
        <f t="shared" si="27"/>
        <v/>
      </c>
      <c r="F300" s="76" t="str">
        <f t="shared" si="28"/>
        <v/>
      </c>
      <c r="G300" s="76" t="str">
        <f t="shared" si="29"/>
        <v/>
      </c>
    </row>
    <row r="301" spans="1:7">
      <c r="A301" s="73" t="str">
        <f t="shared" si="24"/>
        <v/>
      </c>
      <c r="B301" s="74" t="str">
        <f t="shared" si="25"/>
        <v/>
      </c>
      <c r="C301" s="75" t="str">
        <f>IF(A301="","",IF(variable,IF(A301&lt;MortgageCalculator!$L$6*periods_per_year,start_rate,IF(MortgageCalculator!$L$10&gt;=0,MIN(MortgageCalculator!$L$7,start_rate+MortgageCalculator!$L$10*ROUNDUP((A301-MortgageCalculator!$L$6*periods_per_year)/MortgageCalculator!$L$9,0)),MAX(MortgageCalculator!$L$8,start_rate+MortgageCalculator!$L$10*ROUNDUP((A301-MortgageCalculator!$L$6*periods_per_year)/MortgageCalculator!$L$9,0)))),start_rate))</f>
        <v/>
      </c>
      <c r="D301" s="76" t="str">
        <f t="shared" si="26"/>
        <v/>
      </c>
      <c r="E301" s="76" t="str">
        <f t="shared" si="27"/>
        <v/>
      </c>
      <c r="F301" s="76" t="str">
        <f t="shared" si="28"/>
        <v/>
      </c>
      <c r="G301" s="76" t="str">
        <f t="shared" si="29"/>
        <v/>
      </c>
    </row>
    <row r="302" spans="1:7">
      <c r="A302" s="73" t="str">
        <f t="shared" si="24"/>
        <v/>
      </c>
      <c r="B302" s="74" t="str">
        <f t="shared" si="25"/>
        <v/>
      </c>
      <c r="C302" s="75" t="str">
        <f>IF(A302="","",IF(variable,IF(A302&lt;MortgageCalculator!$L$6*periods_per_year,start_rate,IF(MortgageCalculator!$L$10&gt;=0,MIN(MortgageCalculator!$L$7,start_rate+MortgageCalculator!$L$10*ROUNDUP((A302-MortgageCalculator!$L$6*periods_per_year)/MortgageCalculator!$L$9,0)),MAX(MortgageCalculator!$L$8,start_rate+MortgageCalculator!$L$10*ROUNDUP((A302-MortgageCalculator!$L$6*periods_per_year)/MortgageCalculator!$L$9,0)))),start_rate))</f>
        <v/>
      </c>
      <c r="D302" s="76" t="str">
        <f t="shared" si="26"/>
        <v/>
      </c>
      <c r="E302" s="76" t="str">
        <f t="shared" si="27"/>
        <v/>
      </c>
      <c r="F302" s="76" t="str">
        <f t="shared" si="28"/>
        <v/>
      </c>
      <c r="G302" s="76" t="str">
        <f t="shared" si="29"/>
        <v/>
      </c>
    </row>
    <row r="303" spans="1:7">
      <c r="A303" s="73" t="str">
        <f t="shared" si="24"/>
        <v/>
      </c>
      <c r="B303" s="74" t="str">
        <f t="shared" si="25"/>
        <v/>
      </c>
      <c r="C303" s="75" t="str">
        <f>IF(A303="","",IF(variable,IF(A303&lt;MortgageCalculator!$L$6*periods_per_year,start_rate,IF(MortgageCalculator!$L$10&gt;=0,MIN(MortgageCalculator!$L$7,start_rate+MortgageCalculator!$L$10*ROUNDUP((A303-MortgageCalculator!$L$6*periods_per_year)/MortgageCalculator!$L$9,0)),MAX(MortgageCalculator!$L$8,start_rate+MortgageCalculator!$L$10*ROUNDUP((A303-MortgageCalculator!$L$6*periods_per_year)/MortgageCalculator!$L$9,0)))),start_rate))</f>
        <v/>
      </c>
      <c r="D303" s="76" t="str">
        <f t="shared" si="26"/>
        <v/>
      </c>
      <c r="E303" s="76" t="str">
        <f t="shared" si="27"/>
        <v/>
      </c>
      <c r="F303" s="76" t="str">
        <f t="shared" si="28"/>
        <v/>
      </c>
      <c r="G303" s="76" t="str">
        <f t="shared" si="29"/>
        <v/>
      </c>
    </row>
    <row r="304" spans="1:7">
      <c r="A304" s="73" t="str">
        <f t="shared" si="24"/>
        <v/>
      </c>
      <c r="B304" s="74" t="str">
        <f t="shared" si="25"/>
        <v/>
      </c>
      <c r="C304" s="75" t="str">
        <f>IF(A304="","",IF(variable,IF(A304&lt;MortgageCalculator!$L$6*periods_per_year,start_rate,IF(MortgageCalculator!$L$10&gt;=0,MIN(MortgageCalculator!$L$7,start_rate+MortgageCalculator!$L$10*ROUNDUP((A304-MortgageCalculator!$L$6*periods_per_year)/MortgageCalculator!$L$9,0)),MAX(MortgageCalculator!$L$8,start_rate+MortgageCalculator!$L$10*ROUNDUP((A304-MortgageCalculator!$L$6*periods_per_year)/MortgageCalculator!$L$9,0)))),start_rate))</f>
        <v/>
      </c>
      <c r="D304" s="76" t="str">
        <f t="shared" si="26"/>
        <v/>
      </c>
      <c r="E304" s="76" t="str">
        <f t="shared" si="27"/>
        <v/>
      </c>
      <c r="F304" s="76" t="str">
        <f t="shared" si="28"/>
        <v/>
      </c>
      <c r="G304" s="76" t="str">
        <f t="shared" si="29"/>
        <v/>
      </c>
    </row>
    <row r="305" spans="1:7">
      <c r="A305" s="73" t="str">
        <f t="shared" si="24"/>
        <v/>
      </c>
      <c r="B305" s="74" t="str">
        <f t="shared" si="25"/>
        <v/>
      </c>
      <c r="C305" s="75" t="str">
        <f>IF(A305="","",IF(variable,IF(A305&lt;MortgageCalculator!$L$6*periods_per_year,start_rate,IF(MortgageCalculator!$L$10&gt;=0,MIN(MortgageCalculator!$L$7,start_rate+MortgageCalculator!$L$10*ROUNDUP((A305-MortgageCalculator!$L$6*periods_per_year)/MortgageCalculator!$L$9,0)),MAX(MortgageCalculator!$L$8,start_rate+MortgageCalculator!$L$10*ROUNDUP((A305-MortgageCalculator!$L$6*periods_per_year)/MortgageCalculator!$L$9,0)))),start_rate))</f>
        <v/>
      </c>
      <c r="D305" s="76" t="str">
        <f t="shared" si="26"/>
        <v/>
      </c>
      <c r="E305" s="76" t="str">
        <f t="shared" si="27"/>
        <v/>
      </c>
      <c r="F305" s="76" t="str">
        <f t="shared" si="28"/>
        <v/>
      </c>
      <c r="G305" s="76" t="str">
        <f t="shared" si="29"/>
        <v/>
      </c>
    </row>
    <row r="306" spans="1:7">
      <c r="A306" s="73" t="str">
        <f t="shared" si="24"/>
        <v/>
      </c>
      <c r="B306" s="74" t="str">
        <f t="shared" si="25"/>
        <v/>
      </c>
      <c r="C306" s="75" t="str">
        <f>IF(A306="","",IF(variable,IF(A306&lt;MortgageCalculator!$L$6*periods_per_year,start_rate,IF(MortgageCalculator!$L$10&gt;=0,MIN(MortgageCalculator!$L$7,start_rate+MortgageCalculator!$L$10*ROUNDUP((A306-MortgageCalculator!$L$6*periods_per_year)/MortgageCalculator!$L$9,0)),MAX(MortgageCalculator!$L$8,start_rate+MortgageCalculator!$L$10*ROUNDUP((A306-MortgageCalculator!$L$6*periods_per_year)/MortgageCalculator!$L$9,0)))),start_rate))</f>
        <v/>
      </c>
      <c r="D306" s="76" t="str">
        <f t="shared" si="26"/>
        <v/>
      </c>
      <c r="E306" s="76" t="str">
        <f t="shared" si="27"/>
        <v/>
      </c>
      <c r="F306" s="76" t="str">
        <f t="shared" si="28"/>
        <v/>
      </c>
      <c r="G306" s="76" t="str">
        <f t="shared" si="29"/>
        <v/>
      </c>
    </row>
    <row r="307" spans="1:7">
      <c r="A307" s="73" t="str">
        <f t="shared" si="24"/>
        <v/>
      </c>
      <c r="B307" s="74" t="str">
        <f t="shared" si="25"/>
        <v/>
      </c>
      <c r="C307" s="75" t="str">
        <f>IF(A307="","",IF(variable,IF(A307&lt;MortgageCalculator!$L$6*periods_per_year,start_rate,IF(MortgageCalculator!$L$10&gt;=0,MIN(MortgageCalculator!$L$7,start_rate+MortgageCalculator!$L$10*ROUNDUP((A307-MortgageCalculator!$L$6*periods_per_year)/MortgageCalculator!$L$9,0)),MAX(MortgageCalculator!$L$8,start_rate+MortgageCalculator!$L$10*ROUNDUP((A307-MortgageCalculator!$L$6*periods_per_year)/MortgageCalculator!$L$9,0)))),start_rate))</f>
        <v/>
      </c>
      <c r="D307" s="76" t="str">
        <f t="shared" si="26"/>
        <v/>
      </c>
      <c r="E307" s="76" t="str">
        <f t="shared" si="27"/>
        <v/>
      </c>
      <c r="F307" s="76" t="str">
        <f t="shared" si="28"/>
        <v/>
      </c>
      <c r="G307" s="76" t="str">
        <f t="shared" si="29"/>
        <v/>
      </c>
    </row>
    <row r="308" spans="1:7">
      <c r="A308" s="73" t="str">
        <f t="shared" si="24"/>
        <v/>
      </c>
      <c r="B308" s="74" t="str">
        <f t="shared" si="25"/>
        <v/>
      </c>
      <c r="C308" s="75" t="str">
        <f>IF(A308="","",IF(variable,IF(A308&lt;MortgageCalculator!$L$6*periods_per_year,start_rate,IF(MortgageCalculator!$L$10&gt;=0,MIN(MortgageCalculator!$L$7,start_rate+MortgageCalculator!$L$10*ROUNDUP((A308-MortgageCalculator!$L$6*periods_per_year)/MortgageCalculator!$L$9,0)),MAX(MortgageCalculator!$L$8,start_rate+MortgageCalculator!$L$10*ROUNDUP((A308-MortgageCalculator!$L$6*periods_per_year)/MortgageCalculator!$L$9,0)))),start_rate))</f>
        <v/>
      </c>
      <c r="D308" s="76" t="str">
        <f t="shared" si="26"/>
        <v/>
      </c>
      <c r="E308" s="76" t="str">
        <f t="shared" si="27"/>
        <v/>
      </c>
      <c r="F308" s="76" t="str">
        <f t="shared" si="28"/>
        <v/>
      </c>
      <c r="G308" s="76" t="str">
        <f t="shared" si="29"/>
        <v/>
      </c>
    </row>
    <row r="309" spans="1:7">
      <c r="A309" s="73" t="str">
        <f t="shared" si="24"/>
        <v/>
      </c>
      <c r="B309" s="74" t="str">
        <f t="shared" si="25"/>
        <v/>
      </c>
      <c r="C309" s="75" t="str">
        <f>IF(A309="","",IF(variable,IF(A309&lt;MortgageCalculator!$L$6*periods_per_year,start_rate,IF(MortgageCalculator!$L$10&gt;=0,MIN(MortgageCalculator!$L$7,start_rate+MortgageCalculator!$L$10*ROUNDUP((A309-MortgageCalculator!$L$6*periods_per_year)/MortgageCalculator!$L$9,0)),MAX(MortgageCalculator!$L$8,start_rate+MortgageCalculator!$L$10*ROUNDUP((A309-MortgageCalculator!$L$6*periods_per_year)/MortgageCalculator!$L$9,0)))),start_rate))</f>
        <v/>
      </c>
      <c r="D309" s="76" t="str">
        <f t="shared" si="26"/>
        <v/>
      </c>
      <c r="E309" s="76" t="str">
        <f t="shared" si="27"/>
        <v/>
      </c>
      <c r="F309" s="76" t="str">
        <f t="shared" si="28"/>
        <v/>
      </c>
      <c r="G309" s="76" t="str">
        <f t="shared" si="29"/>
        <v/>
      </c>
    </row>
    <row r="310" spans="1:7">
      <c r="A310" s="73" t="str">
        <f t="shared" si="24"/>
        <v/>
      </c>
      <c r="B310" s="74" t="str">
        <f t="shared" si="25"/>
        <v/>
      </c>
      <c r="C310" s="75" t="str">
        <f>IF(A310="","",IF(variable,IF(A310&lt;MortgageCalculator!$L$6*periods_per_year,start_rate,IF(MortgageCalculator!$L$10&gt;=0,MIN(MortgageCalculator!$L$7,start_rate+MortgageCalculator!$L$10*ROUNDUP((A310-MortgageCalculator!$L$6*periods_per_year)/MortgageCalculator!$L$9,0)),MAX(MortgageCalculator!$L$8,start_rate+MortgageCalculator!$L$10*ROUNDUP((A310-MortgageCalculator!$L$6*periods_per_year)/MortgageCalculator!$L$9,0)))),start_rate))</f>
        <v/>
      </c>
      <c r="D310" s="76" t="str">
        <f t="shared" si="26"/>
        <v/>
      </c>
      <c r="E310" s="76" t="str">
        <f t="shared" si="27"/>
        <v/>
      </c>
      <c r="F310" s="76" t="str">
        <f t="shared" si="28"/>
        <v/>
      </c>
      <c r="G310" s="76" t="str">
        <f t="shared" si="29"/>
        <v/>
      </c>
    </row>
    <row r="311" spans="1:7">
      <c r="A311" s="73" t="str">
        <f t="shared" si="24"/>
        <v/>
      </c>
      <c r="B311" s="74" t="str">
        <f t="shared" si="25"/>
        <v/>
      </c>
      <c r="C311" s="75" t="str">
        <f>IF(A311="","",IF(variable,IF(A311&lt;MortgageCalculator!$L$6*periods_per_year,start_rate,IF(MortgageCalculator!$L$10&gt;=0,MIN(MortgageCalculator!$L$7,start_rate+MortgageCalculator!$L$10*ROUNDUP((A311-MortgageCalculator!$L$6*periods_per_year)/MortgageCalculator!$L$9,0)),MAX(MortgageCalculator!$L$8,start_rate+MortgageCalculator!$L$10*ROUNDUP((A311-MortgageCalculator!$L$6*periods_per_year)/MortgageCalculator!$L$9,0)))),start_rate))</f>
        <v/>
      </c>
      <c r="D311" s="76" t="str">
        <f t="shared" si="26"/>
        <v/>
      </c>
      <c r="E311" s="76" t="str">
        <f t="shared" si="27"/>
        <v/>
      </c>
      <c r="F311" s="76" t="str">
        <f t="shared" si="28"/>
        <v/>
      </c>
      <c r="G311" s="76" t="str">
        <f t="shared" si="29"/>
        <v/>
      </c>
    </row>
    <row r="312" spans="1:7">
      <c r="A312" s="73" t="str">
        <f t="shared" si="24"/>
        <v/>
      </c>
      <c r="B312" s="74" t="str">
        <f t="shared" si="25"/>
        <v/>
      </c>
      <c r="C312" s="75" t="str">
        <f>IF(A312="","",IF(variable,IF(A312&lt;MortgageCalculator!$L$6*periods_per_year,start_rate,IF(MortgageCalculator!$L$10&gt;=0,MIN(MortgageCalculator!$L$7,start_rate+MortgageCalculator!$L$10*ROUNDUP((A312-MortgageCalculator!$L$6*periods_per_year)/MortgageCalculator!$L$9,0)),MAX(MortgageCalculator!$L$8,start_rate+MortgageCalculator!$L$10*ROUNDUP((A312-MortgageCalculator!$L$6*periods_per_year)/MortgageCalculator!$L$9,0)))),start_rate))</f>
        <v/>
      </c>
      <c r="D312" s="76" t="str">
        <f t="shared" si="26"/>
        <v/>
      </c>
      <c r="E312" s="76" t="str">
        <f t="shared" si="27"/>
        <v/>
      </c>
      <c r="F312" s="76" t="str">
        <f t="shared" si="28"/>
        <v/>
      </c>
      <c r="G312" s="76" t="str">
        <f t="shared" si="29"/>
        <v/>
      </c>
    </row>
    <row r="313" spans="1:7">
      <c r="A313" s="73" t="str">
        <f t="shared" si="24"/>
        <v/>
      </c>
      <c r="B313" s="74" t="str">
        <f t="shared" si="25"/>
        <v/>
      </c>
      <c r="C313" s="75" t="str">
        <f>IF(A313="","",IF(variable,IF(A313&lt;MortgageCalculator!$L$6*periods_per_year,start_rate,IF(MortgageCalculator!$L$10&gt;=0,MIN(MortgageCalculator!$L$7,start_rate+MortgageCalculator!$L$10*ROUNDUP((A313-MortgageCalculator!$L$6*periods_per_year)/MortgageCalculator!$L$9,0)),MAX(MortgageCalculator!$L$8,start_rate+MortgageCalculator!$L$10*ROUNDUP((A313-MortgageCalculator!$L$6*periods_per_year)/MortgageCalculator!$L$9,0)))),start_rate))</f>
        <v/>
      </c>
      <c r="D313" s="76" t="str">
        <f t="shared" si="26"/>
        <v/>
      </c>
      <c r="E313" s="76" t="str">
        <f t="shared" si="27"/>
        <v/>
      </c>
      <c r="F313" s="76" t="str">
        <f t="shared" si="28"/>
        <v/>
      </c>
      <c r="G313" s="76" t="str">
        <f t="shared" si="29"/>
        <v/>
      </c>
    </row>
    <row r="314" spans="1:7">
      <c r="A314" s="73" t="str">
        <f t="shared" si="24"/>
        <v/>
      </c>
      <c r="B314" s="74" t="str">
        <f t="shared" si="25"/>
        <v/>
      </c>
      <c r="C314" s="75" t="str">
        <f>IF(A314="","",IF(variable,IF(A314&lt;MortgageCalculator!$L$6*periods_per_year,start_rate,IF(MortgageCalculator!$L$10&gt;=0,MIN(MortgageCalculator!$L$7,start_rate+MortgageCalculator!$L$10*ROUNDUP((A314-MortgageCalculator!$L$6*periods_per_year)/MortgageCalculator!$L$9,0)),MAX(MortgageCalculator!$L$8,start_rate+MortgageCalculator!$L$10*ROUNDUP((A314-MortgageCalculator!$L$6*periods_per_year)/MortgageCalculator!$L$9,0)))),start_rate))</f>
        <v/>
      </c>
      <c r="D314" s="76" t="str">
        <f t="shared" si="26"/>
        <v/>
      </c>
      <c r="E314" s="76" t="str">
        <f t="shared" si="27"/>
        <v/>
      </c>
      <c r="F314" s="76" t="str">
        <f t="shared" si="28"/>
        <v/>
      </c>
      <c r="G314" s="76" t="str">
        <f t="shared" si="29"/>
        <v/>
      </c>
    </row>
    <row r="315" spans="1:7">
      <c r="A315" s="73" t="str">
        <f t="shared" si="24"/>
        <v/>
      </c>
      <c r="B315" s="74" t="str">
        <f t="shared" si="25"/>
        <v/>
      </c>
      <c r="C315" s="75" t="str">
        <f>IF(A315="","",IF(variable,IF(A315&lt;MortgageCalculator!$L$6*periods_per_year,start_rate,IF(MortgageCalculator!$L$10&gt;=0,MIN(MortgageCalculator!$L$7,start_rate+MortgageCalculator!$L$10*ROUNDUP((A315-MortgageCalculator!$L$6*periods_per_year)/MortgageCalculator!$L$9,0)),MAX(MortgageCalculator!$L$8,start_rate+MortgageCalculator!$L$10*ROUNDUP((A315-MortgageCalculator!$L$6*periods_per_year)/MortgageCalculator!$L$9,0)))),start_rate))</f>
        <v/>
      </c>
      <c r="D315" s="76" t="str">
        <f t="shared" si="26"/>
        <v/>
      </c>
      <c r="E315" s="76" t="str">
        <f t="shared" si="27"/>
        <v/>
      </c>
      <c r="F315" s="76" t="str">
        <f t="shared" si="28"/>
        <v/>
      </c>
      <c r="G315" s="76" t="str">
        <f t="shared" si="29"/>
        <v/>
      </c>
    </row>
    <row r="316" spans="1:7">
      <c r="A316" s="73" t="str">
        <f t="shared" si="24"/>
        <v/>
      </c>
      <c r="B316" s="74" t="str">
        <f t="shared" si="25"/>
        <v/>
      </c>
      <c r="C316" s="75" t="str">
        <f>IF(A316="","",IF(variable,IF(A316&lt;MortgageCalculator!$L$6*periods_per_year,start_rate,IF(MortgageCalculator!$L$10&gt;=0,MIN(MortgageCalculator!$L$7,start_rate+MortgageCalculator!$L$10*ROUNDUP((A316-MortgageCalculator!$L$6*periods_per_year)/MortgageCalculator!$L$9,0)),MAX(MortgageCalculator!$L$8,start_rate+MortgageCalculator!$L$10*ROUNDUP((A316-MortgageCalculator!$L$6*periods_per_year)/MortgageCalculator!$L$9,0)))),start_rate))</f>
        <v/>
      </c>
      <c r="D316" s="76" t="str">
        <f t="shared" si="26"/>
        <v/>
      </c>
      <c r="E316" s="76" t="str">
        <f t="shared" si="27"/>
        <v/>
      </c>
      <c r="F316" s="76" t="str">
        <f t="shared" si="28"/>
        <v/>
      </c>
      <c r="G316" s="76" t="str">
        <f t="shared" si="29"/>
        <v/>
      </c>
    </row>
    <row r="317" spans="1:7">
      <c r="A317" s="73" t="str">
        <f t="shared" si="24"/>
        <v/>
      </c>
      <c r="B317" s="74" t="str">
        <f t="shared" si="25"/>
        <v/>
      </c>
      <c r="C317" s="75" t="str">
        <f>IF(A317="","",IF(variable,IF(A317&lt;MortgageCalculator!$L$6*periods_per_year,start_rate,IF(MortgageCalculator!$L$10&gt;=0,MIN(MortgageCalculator!$L$7,start_rate+MortgageCalculator!$L$10*ROUNDUP((A317-MortgageCalculator!$L$6*periods_per_year)/MortgageCalculator!$L$9,0)),MAX(MortgageCalculator!$L$8,start_rate+MortgageCalculator!$L$10*ROUNDUP((A317-MortgageCalculator!$L$6*periods_per_year)/MortgageCalculator!$L$9,0)))),start_rate))</f>
        <v/>
      </c>
      <c r="D317" s="76" t="str">
        <f t="shared" si="26"/>
        <v/>
      </c>
      <c r="E317" s="76" t="str">
        <f t="shared" si="27"/>
        <v/>
      </c>
      <c r="F317" s="76" t="str">
        <f t="shared" si="28"/>
        <v/>
      </c>
      <c r="G317" s="76" t="str">
        <f t="shared" si="29"/>
        <v/>
      </c>
    </row>
    <row r="318" spans="1:7">
      <c r="A318" s="73" t="str">
        <f t="shared" si="24"/>
        <v/>
      </c>
      <c r="B318" s="74" t="str">
        <f t="shared" si="25"/>
        <v/>
      </c>
      <c r="C318" s="75" t="str">
        <f>IF(A318="","",IF(variable,IF(A318&lt;MortgageCalculator!$L$6*periods_per_year,start_rate,IF(MortgageCalculator!$L$10&gt;=0,MIN(MortgageCalculator!$L$7,start_rate+MortgageCalculator!$L$10*ROUNDUP((A318-MortgageCalculator!$L$6*periods_per_year)/MortgageCalculator!$L$9,0)),MAX(MortgageCalculator!$L$8,start_rate+MortgageCalculator!$L$10*ROUNDUP((A318-MortgageCalculator!$L$6*periods_per_year)/MortgageCalculator!$L$9,0)))),start_rate))</f>
        <v/>
      </c>
      <c r="D318" s="76" t="str">
        <f t="shared" si="26"/>
        <v/>
      </c>
      <c r="E318" s="76" t="str">
        <f t="shared" si="27"/>
        <v/>
      </c>
      <c r="F318" s="76" t="str">
        <f t="shared" si="28"/>
        <v/>
      </c>
      <c r="G318" s="76" t="str">
        <f t="shared" si="29"/>
        <v/>
      </c>
    </row>
    <row r="319" spans="1:7">
      <c r="A319" s="73" t="str">
        <f t="shared" si="24"/>
        <v/>
      </c>
      <c r="B319" s="74" t="str">
        <f t="shared" si="25"/>
        <v/>
      </c>
      <c r="C319" s="75" t="str">
        <f>IF(A319="","",IF(variable,IF(A319&lt;MortgageCalculator!$L$6*periods_per_year,start_rate,IF(MortgageCalculator!$L$10&gt;=0,MIN(MortgageCalculator!$L$7,start_rate+MortgageCalculator!$L$10*ROUNDUP((A319-MortgageCalculator!$L$6*periods_per_year)/MortgageCalculator!$L$9,0)),MAX(MortgageCalculator!$L$8,start_rate+MortgageCalculator!$L$10*ROUNDUP((A319-MortgageCalculator!$L$6*periods_per_year)/MortgageCalculator!$L$9,0)))),start_rate))</f>
        <v/>
      </c>
      <c r="D319" s="76" t="str">
        <f t="shared" si="26"/>
        <v/>
      </c>
      <c r="E319" s="76" t="str">
        <f t="shared" si="27"/>
        <v/>
      </c>
      <c r="F319" s="76" t="str">
        <f t="shared" si="28"/>
        <v/>
      </c>
      <c r="G319" s="76" t="str">
        <f t="shared" si="29"/>
        <v/>
      </c>
    </row>
    <row r="320" spans="1:7">
      <c r="A320" s="73" t="str">
        <f t="shared" si="24"/>
        <v/>
      </c>
      <c r="B320" s="74" t="str">
        <f t="shared" si="25"/>
        <v/>
      </c>
      <c r="C320" s="75" t="str">
        <f>IF(A320="","",IF(variable,IF(A320&lt;MortgageCalculator!$L$6*periods_per_year,start_rate,IF(MortgageCalculator!$L$10&gt;=0,MIN(MortgageCalculator!$L$7,start_rate+MortgageCalculator!$L$10*ROUNDUP((A320-MortgageCalculator!$L$6*periods_per_year)/MortgageCalculator!$L$9,0)),MAX(MortgageCalculator!$L$8,start_rate+MortgageCalculator!$L$10*ROUNDUP((A320-MortgageCalculator!$L$6*periods_per_year)/MortgageCalculator!$L$9,0)))),start_rate))</f>
        <v/>
      </c>
      <c r="D320" s="76" t="str">
        <f t="shared" si="26"/>
        <v/>
      </c>
      <c r="E320" s="76" t="str">
        <f t="shared" si="27"/>
        <v/>
      </c>
      <c r="F320" s="76" t="str">
        <f t="shared" si="28"/>
        <v/>
      </c>
      <c r="G320" s="76" t="str">
        <f t="shared" si="29"/>
        <v/>
      </c>
    </row>
    <row r="321" spans="1:7">
      <c r="A321" s="73" t="str">
        <f t="shared" si="24"/>
        <v/>
      </c>
      <c r="B321" s="74" t="str">
        <f t="shared" si="25"/>
        <v/>
      </c>
      <c r="C321" s="75" t="str">
        <f>IF(A321="","",IF(variable,IF(A321&lt;MortgageCalculator!$L$6*periods_per_year,start_rate,IF(MortgageCalculator!$L$10&gt;=0,MIN(MortgageCalculator!$L$7,start_rate+MortgageCalculator!$L$10*ROUNDUP((A321-MortgageCalculator!$L$6*periods_per_year)/MortgageCalculator!$L$9,0)),MAX(MortgageCalculator!$L$8,start_rate+MortgageCalculator!$L$10*ROUNDUP((A321-MortgageCalculator!$L$6*periods_per_year)/MortgageCalculator!$L$9,0)))),start_rate))</f>
        <v/>
      </c>
      <c r="D321" s="76" t="str">
        <f t="shared" si="26"/>
        <v/>
      </c>
      <c r="E321" s="76" t="str">
        <f t="shared" si="27"/>
        <v/>
      </c>
      <c r="F321" s="76" t="str">
        <f t="shared" si="28"/>
        <v/>
      </c>
      <c r="G321" s="76" t="str">
        <f t="shared" si="29"/>
        <v/>
      </c>
    </row>
    <row r="322" spans="1:7">
      <c r="A322" s="73" t="str">
        <f t="shared" si="24"/>
        <v/>
      </c>
      <c r="B322" s="74" t="str">
        <f t="shared" si="25"/>
        <v/>
      </c>
      <c r="C322" s="75" t="str">
        <f>IF(A322="","",IF(variable,IF(A322&lt;MortgageCalculator!$L$6*periods_per_year,start_rate,IF(MortgageCalculator!$L$10&gt;=0,MIN(MortgageCalculator!$L$7,start_rate+MortgageCalculator!$L$10*ROUNDUP((A322-MortgageCalculator!$L$6*periods_per_year)/MortgageCalculator!$L$9,0)),MAX(MortgageCalculator!$L$8,start_rate+MortgageCalculator!$L$10*ROUNDUP((A322-MortgageCalculator!$L$6*periods_per_year)/MortgageCalculator!$L$9,0)))),start_rate))</f>
        <v/>
      </c>
      <c r="D322" s="76" t="str">
        <f t="shared" si="26"/>
        <v/>
      </c>
      <c r="E322" s="76" t="str">
        <f t="shared" si="27"/>
        <v/>
      </c>
      <c r="F322" s="76" t="str">
        <f t="shared" si="28"/>
        <v/>
      </c>
      <c r="G322" s="76" t="str">
        <f t="shared" si="29"/>
        <v/>
      </c>
    </row>
    <row r="323" spans="1:7">
      <c r="A323" s="73" t="str">
        <f t="shared" si="24"/>
        <v/>
      </c>
      <c r="B323" s="74" t="str">
        <f t="shared" si="25"/>
        <v/>
      </c>
      <c r="C323" s="75" t="str">
        <f>IF(A323="","",IF(variable,IF(A323&lt;MortgageCalculator!$L$6*periods_per_year,start_rate,IF(MortgageCalculator!$L$10&gt;=0,MIN(MortgageCalculator!$L$7,start_rate+MortgageCalculator!$L$10*ROUNDUP((A323-MortgageCalculator!$L$6*periods_per_year)/MortgageCalculator!$L$9,0)),MAX(MortgageCalculator!$L$8,start_rate+MortgageCalculator!$L$10*ROUNDUP((A323-MortgageCalculator!$L$6*periods_per_year)/MortgageCalculator!$L$9,0)))),start_rate))</f>
        <v/>
      </c>
      <c r="D323" s="76" t="str">
        <f t="shared" si="26"/>
        <v/>
      </c>
      <c r="E323" s="76" t="str">
        <f t="shared" si="27"/>
        <v/>
      </c>
      <c r="F323" s="76" t="str">
        <f t="shared" si="28"/>
        <v/>
      </c>
      <c r="G323" s="76" t="str">
        <f t="shared" si="29"/>
        <v/>
      </c>
    </row>
    <row r="324" spans="1:7">
      <c r="A324" s="73" t="str">
        <f t="shared" ref="A324:A387" si="30">IF(G323="","",IF(OR(A323&gt;=nper,ROUND(G323,2)&lt;=0),"",A323+1))</f>
        <v/>
      </c>
      <c r="B324" s="74" t="str">
        <f t="shared" ref="B324:B387" si="31">IF(A324="","",IF(OR(periods_per_year=26,periods_per_year=52),IF(periods_per_year=26,IF(A324=1,fpdate,B323+14),IF(periods_per_year=52,IF(A324=1,fpdate,B323+7),"n/a")),IF(periods_per_year=24,DATE(YEAR(fpdate),MONTH(fpdate)+(A324-1)/2+IF(AND(DAY(fpdate)&gt;=15,MOD(A324,2)=0),1,0),IF(MOD(A324,2)=0,IF(DAY(fpdate)&gt;=15,DAY(fpdate)-14,DAY(fpdate)+14),DAY(fpdate))),IF(DAY(DATE(YEAR(fpdate),MONTH(fpdate)+A324-1,DAY(fpdate)))&lt;&gt;DAY(fpdate),DATE(YEAR(fpdate),MONTH(fpdate)+A324,0),DATE(YEAR(fpdate),MONTH(fpdate)+A324-1,DAY(fpdate))))))</f>
        <v/>
      </c>
      <c r="C324" s="75" t="str">
        <f>IF(A324="","",IF(variable,IF(A324&lt;MortgageCalculator!$L$6*periods_per_year,start_rate,IF(MortgageCalculator!$L$10&gt;=0,MIN(MortgageCalculator!$L$7,start_rate+MortgageCalculator!$L$10*ROUNDUP((A324-MortgageCalculator!$L$6*periods_per_year)/MortgageCalculator!$L$9,0)),MAX(MortgageCalculator!$L$8,start_rate+MortgageCalculator!$L$10*ROUNDUP((A324-MortgageCalculator!$L$6*periods_per_year)/MortgageCalculator!$L$9,0)))),start_rate))</f>
        <v/>
      </c>
      <c r="D324" s="76" t="str">
        <f t="shared" ref="D324:D387" si="32">IF(A324="","",ROUND((((1+C324/CP)^(CP/periods_per_year))-1)*G323,2))</f>
        <v/>
      </c>
      <c r="E324" s="76" t="str">
        <f t="shared" ref="E324:E387" si="33">IF(A324="","",IF(A324=nper,G323+D324,MIN(G323+D324,IF(C324=C323,E323,ROUND(-PMT(((1+C324/CP)^(CP/periods_per_year))-1,nper-A324+1,G323),2)))))</f>
        <v/>
      </c>
      <c r="F324" s="76" t="str">
        <f t="shared" ref="F324:F387" si="34">IF(A324="","",E324-D324)</f>
        <v/>
      </c>
      <c r="G324" s="76" t="str">
        <f t="shared" ref="G324:G387" si="35">IF(A324="","",G323-F324)</f>
        <v/>
      </c>
    </row>
    <row r="325" spans="1:7">
      <c r="A325" s="73" t="str">
        <f t="shared" si="30"/>
        <v/>
      </c>
      <c r="B325" s="74" t="str">
        <f t="shared" si="31"/>
        <v/>
      </c>
      <c r="C325" s="75" t="str">
        <f>IF(A325="","",IF(variable,IF(A325&lt;MortgageCalculator!$L$6*periods_per_year,start_rate,IF(MortgageCalculator!$L$10&gt;=0,MIN(MortgageCalculator!$L$7,start_rate+MortgageCalculator!$L$10*ROUNDUP((A325-MortgageCalculator!$L$6*periods_per_year)/MortgageCalculator!$L$9,0)),MAX(MortgageCalculator!$L$8,start_rate+MortgageCalculator!$L$10*ROUNDUP((A325-MortgageCalculator!$L$6*periods_per_year)/MortgageCalculator!$L$9,0)))),start_rate))</f>
        <v/>
      </c>
      <c r="D325" s="76" t="str">
        <f t="shared" si="32"/>
        <v/>
      </c>
      <c r="E325" s="76" t="str">
        <f t="shared" si="33"/>
        <v/>
      </c>
      <c r="F325" s="76" t="str">
        <f t="shared" si="34"/>
        <v/>
      </c>
      <c r="G325" s="76" t="str">
        <f t="shared" si="35"/>
        <v/>
      </c>
    </row>
    <row r="326" spans="1:7">
      <c r="A326" s="73" t="str">
        <f t="shared" si="30"/>
        <v/>
      </c>
      <c r="B326" s="74" t="str">
        <f t="shared" si="31"/>
        <v/>
      </c>
      <c r="C326" s="75" t="str">
        <f>IF(A326="","",IF(variable,IF(A326&lt;MortgageCalculator!$L$6*periods_per_year,start_rate,IF(MortgageCalculator!$L$10&gt;=0,MIN(MortgageCalculator!$L$7,start_rate+MortgageCalculator!$L$10*ROUNDUP((A326-MortgageCalculator!$L$6*periods_per_year)/MortgageCalculator!$L$9,0)),MAX(MortgageCalculator!$L$8,start_rate+MortgageCalculator!$L$10*ROUNDUP((A326-MortgageCalculator!$L$6*periods_per_year)/MortgageCalculator!$L$9,0)))),start_rate))</f>
        <v/>
      </c>
      <c r="D326" s="76" t="str">
        <f t="shared" si="32"/>
        <v/>
      </c>
      <c r="E326" s="76" t="str">
        <f t="shared" si="33"/>
        <v/>
      </c>
      <c r="F326" s="76" t="str">
        <f t="shared" si="34"/>
        <v/>
      </c>
      <c r="G326" s="76" t="str">
        <f t="shared" si="35"/>
        <v/>
      </c>
    </row>
    <row r="327" spans="1:7">
      <c r="A327" s="73" t="str">
        <f t="shared" si="30"/>
        <v/>
      </c>
      <c r="B327" s="74" t="str">
        <f t="shared" si="31"/>
        <v/>
      </c>
      <c r="C327" s="75" t="str">
        <f>IF(A327="","",IF(variable,IF(A327&lt;MortgageCalculator!$L$6*periods_per_year,start_rate,IF(MortgageCalculator!$L$10&gt;=0,MIN(MortgageCalculator!$L$7,start_rate+MortgageCalculator!$L$10*ROUNDUP((A327-MortgageCalculator!$L$6*periods_per_year)/MortgageCalculator!$L$9,0)),MAX(MortgageCalculator!$L$8,start_rate+MortgageCalculator!$L$10*ROUNDUP((A327-MortgageCalculator!$L$6*periods_per_year)/MortgageCalculator!$L$9,0)))),start_rate))</f>
        <v/>
      </c>
      <c r="D327" s="76" t="str">
        <f t="shared" si="32"/>
        <v/>
      </c>
      <c r="E327" s="76" t="str">
        <f t="shared" si="33"/>
        <v/>
      </c>
      <c r="F327" s="76" t="str">
        <f t="shared" si="34"/>
        <v/>
      </c>
      <c r="G327" s="76" t="str">
        <f t="shared" si="35"/>
        <v/>
      </c>
    </row>
    <row r="328" spans="1:7">
      <c r="A328" s="73" t="str">
        <f t="shared" si="30"/>
        <v/>
      </c>
      <c r="B328" s="74" t="str">
        <f t="shared" si="31"/>
        <v/>
      </c>
      <c r="C328" s="75" t="str">
        <f>IF(A328="","",IF(variable,IF(A328&lt;MortgageCalculator!$L$6*periods_per_year,start_rate,IF(MortgageCalculator!$L$10&gt;=0,MIN(MortgageCalculator!$L$7,start_rate+MortgageCalculator!$L$10*ROUNDUP((A328-MortgageCalculator!$L$6*periods_per_year)/MortgageCalculator!$L$9,0)),MAX(MortgageCalculator!$L$8,start_rate+MortgageCalculator!$L$10*ROUNDUP((A328-MortgageCalculator!$L$6*periods_per_year)/MortgageCalculator!$L$9,0)))),start_rate))</f>
        <v/>
      </c>
      <c r="D328" s="76" t="str">
        <f t="shared" si="32"/>
        <v/>
      </c>
      <c r="E328" s="76" t="str">
        <f t="shared" si="33"/>
        <v/>
      </c>
      <c r="F328" s="76" t="str">
        <f t="shared" si="34"/>
        <v/>
      </c>
      <c r="G328" s="76" t="str">
        <f t="shared" si="35"/>
        <v/>
      </c>
    </row>
    <row r="329" spans="1:7">
      <c r="A329" s="73" t="str">
        <f t="shared" si="30"/>
        <v/>
      </c>
      <c r="B329" s="74" t="str">
        <f t="shared" si="31"/>
        <v/>
      </c>
      <c r="C329" s="75" t="str">
        <f>IF(A329="","",IF(variable,IF(A329&lt;MortgageCalculator!$L$6*periods_per_year,start_rate,IF(MortgageCalculator!$L$10&gt;=0,MIN(MortgageCalculator!$L$7,start_rate+MortgageCalculator!$L$10*ROUNDUP((A329-MortgageCalculator!$L$6*periods_per_year)/MortgageCalculator!$L$9,0)),MAX(MortgageCalculator!$L$8,start_rate+MortgageCalculator!$L$10*ROUNDUP((A329-MortgageCalculator!$L$6*periods_per_year)/MortgageCalculator!$L$9,0)))),start_rate))</f>
        <v/>
      </c>
      <c r="D329" s="76" t="str">
        <f t="shared" si="32"/>
        <v/>
      </c>
      <c r="E329" s="76" t="str">
        <f t="shared" si="33"/>
        <v/>
      </c>
      <c r="F329" s="76" t="str">
        <f t="shared" si="34"/>
        <v/>
      </c>
      <c r="G329" s="76" t="str">
        <f t="shared" si="35"/>
        <v/>
      </c>
    </row>
    <row r="330" spans="1:7">
      <c r="A330" s="73" t="str">
        <f t="shared" si="30"/>
        <v/>
      </c>
      <c r="B330" s="74" t="str">
        <f t="shared" si="31"/>
        <v/>
      </c>
      <c r="C330" s="75" t="str">
        <f>IF(A330="","",IF(variable,IF(A330&lt;MortgageCalculator!$L$6*periods_per_year,start_rate,IF(MortgageCalculator!$L$10&gt;=0,MIN(MortgageCalculator!$L$7,start_rate+MortgageCalculator!$L$10*ROUNDUP((A330-MortgageCalculator!$L$6*periods_per_year)/MortgageCalculator!$L$9,0)),MAX(MortgageCalculator!$L$8,start_rate+MortgageCalculator!$L$10*ROUNDUP((A330-MortgageCalculator!$L$6*periods_per_year)/MortgageCalculator!$L$9,0)))),start_rate))</f>
        <v/>
      </c>
      <c r="D330" s="76" t="str">
        <f t="shared" si="32"/>
        <v/>
      </c>
      <c r="E330" s="76" t="str">
        <f t="shared" si="33"/>
        <v/>
      </c>
      <c r="F330" s="76" t="str">
        <f t="shared" si="34"/>
        <v/>
      </c>
      <c r="G330" s="76" t="str">
        <f t="shared" si="35"/>
        <v/>
      </c>
    </row>
    <row r="331" spans="1:7">
      <c r="A331" s="73" t="str">
        <f t="shared" si="30"/>
        <v/>
      </c>
      <c r="B331" s="74" t="str">
        <f t="shared" si="31"/>
        <v/>
      </c>
      <c r="C331" s="75" t="str">
        <f>IF(A331="","",IF(variable,IF(A331&lt;MortgageCalculator!$L$6*periods_per_year,start_rate,IF(MortgageCalculator!$L$10&gt;=0,MIN(MortgageCalculator!$L$7,start_rate+MortgageCalculator!$L$10*ROUNDUP((A331-MortgageCalculator!$L$6*periods_per_year)/MortgageCalculator!$L$9,0)),MAX(MortgageCalculator!$L$8,start_rate+MortgageCalculator!$L$10*ROUNDUP((A331-MortgageCalculator!$L$6*periods_per_year)/MortgageCalculator!$L$9,0)))),start_rate))</f>
        <v/>
      </c>
      <c r="D331" s="76" t="str">
        <f t="shared" si="32"/>
        <v/>
      </c>
      <c r="E331" s="76" t="str">
        <f t="shared" si="33"/>
        <v/>
      </c>
      <c r="F331" s="76" t="str">
        <f t="shared" si="34"/>
        <v/>
      </c>
      <c r="G331" s="76" t="str">
        <f t="shared" si="35"/>
        <v/>
      </c>
    </row>
    <row r="332" spans="1:7">
      <c r="A332" s="73" t="str">
        <f t="shared" si="30"/>
        <v/>
      </c>
      <c r="B332" s="74" t="str">
        <f t="shared" si="31"/>
        <v/>
      </c>
      <c r="C332" s="75" t="str">
        <f>IF(A332="","",IF(variable,IF(A332&lt;MortgageCalculator!$L$6*periods_per_year,start_rate,IF(MortgageCalculator!$L$10&gt;=0,MIN(MortgageCalculator!$L$7,start_rate+MortgageCalculator!$L$10*ROUNDUP((A332-MortgageCalculator!$L$6*periods_per_year)/MortgageCalculator!$L$9,0)),MAX(MortgageCalculator!$L$8,start_rate+MortgageCalculator!$L$10*ROUNDUP((A332-MortgageCalculator!$L$6*periods_per_year)/MortgageCalculator!$L$9,0)))),start_rate))</f>
        <v/>
      </c>
      <c r="D332" s="76" t="str">
        <f t="shared" si="32"/>
        <v/>
      </c>
      <c r="E332" s="76" t="str">
        <f t="shared" si="33"/>
        <v/>
      </c>
      <c r="F332" s="76" t="str">
        <f t="shared" si="34"/>
        <v/>
      </c>
      <c r="G332" s="76" t="str">
        <f t="shared" si="35"/>
        <v/>
      </c>
    </row>
    <row r="333" spans="1:7">
      <c r="A333" s="73" t="str">
        <f t="shared" si="30"/>
        <v/>
      </c>
      <c r="B333" s="74" t="str">
        <f t="shared" si="31"/>
        <v/>
      </c>
      <c r="C333" s="75" t="str">
        <f>IF(A333="","",IF(variable,IF(A333&lt;MortgageCalculator!$L$6*periods_per_year,start_rate,IF(MortgageCalculator!$L$10&gt;=0,MIN(MortgageCalculator!$L$7,start_rate+MortgageCalculator!$L$10*ROUNDUP((A333-MortgageCalculator!$L$6*periods_per_year)/MortgageCalculator!$L$9,0)),MAX(MortgageCalculator!$L$8,start_rate+MortgageCalculator!$L$10*ROUNDUP((A333-MortgageCalculator!$L$6*periods_per_year)/MortgageCalculator!$L$9,0)))),start_rate))</f>
        <v/>
      </c>
      <c r="D333" s="76" t="str">
        <f t="shared" si="32"/>
        <v/>
      </c>
      <c r="E333" s="76" t="str">
        <f t="shared" si="33"/>
        <v/>
      </c>
      <c r="F333" s="76" t="str">
        <f t="shared" si="34"/>
        <v/>
      </c>
      <c r="G333" s="76" t="str">
        <f t="shared" si="35"/>
        <v/>
      </c>
    </row>
    <row r="334" spans="1:7">
      <c r="A334" s="73" t="str">
        <f t="shared" si="30"/>
        <v/>
      </c>
      <c r="B334" s="74" t="str">
        <f t="shared" si="31"/>
        <v/>
      </c>
      <c r="C334" s="75" t="str">
        <f>IF(A334="","",IF(variable,IF(A334&lt;MortgageCalculator!$L$6*periods_per_year,start_rate,IF(MortgageCalculator!$L$10&gt;=0,MIN(MortgageCalculator!$L$7,start_rate+MortgageCalculator!$L$10*ROUNDUP((A334-MortgageCalculator!$L$6*periods_per_year)/MortgageCalculator!$L$9,0)),MAX(MortgageCalculator!$L$8,start_rate+MortgageCalculator!$L$10*ROUNDUP((A334-MortgageCalculator!$L$6*periods_per_year)/MortgageCalculator!$L$9,0)))),start_rate))</f>
        <v/>
      </c>
      <c r="D334" s="76" t="str">
        <f t="shared" si="32"/>
        <v/>
      </c>
      <c r="E334" s="76" t="str">
        <f t="shared" si="33"/>
        <v/>
      </c>
      <c r="F334" s="76" t="str">
        <f t="shared" si="34"/>
        <v/>
      </c>
      <c r="G334" s="76" t="str">
        <f t="shared" si="35"/>
        <v/>
      </c>
    </row>
    <row r="335" spans="1:7">
      <c r="A335" s="73" t="str">
        <f t="shared" si="30"/>
        <v/>
      </c>
      <c r="B335" s="74" t="str">
        <f t="shared" si="31"/>
        <v/>
      </c>
      <c r="C335" s="75" t="str">
        <f>IF(A335="","",IF(variable,IF(A335&lt;MortgageCalculator!$L$6*periods_per_year,start_rate,IF(MortgageCalculator!$L$10&gt;=0,MIN(MortgageCalculator!$L$7,start_rate+MortgageCalculator!$L$10*ROUNDUP((A335-MortgageCalculator!$L$6*periods_per_year)/MortgageCalculator!$L$9,0)),MAX(MortgageCalculator!$L$8,start_rate+MortgageCalculator!$L$10*ROUNDUP((A335-MortgageCalculator!$L$6*periods_per_year)/MortgageCalculator!$L$9,0)))),start_rate))</f>
        <v/>
      </c>
      <c r="D335" s="76" t="str">
        <f t="shared" si="32"/>
        <v/>
      </c>
      <c r="E335" s="76" t="str">
        <f t="shared" si="33"/>
        <v/>
      </c>
      <c r="F335" s="76" t="str">
        <f t="shared" si="34"/>
        <v/>
      </c>
      <c r="G335" s="76" t="str">
        <f t="shared" si="35"/>
        <v/>
      </c>
    </row>
    <row r="336" spans="1:7">
      <c r="A336" s="73" t="str">
        <f t="shared" si="30"/>
        <v/>
      </c>
      <c r="B336" s="74" t="str">
        <f t="shared" si="31"/>
        <v/>
      </c>
      <c r="C336" s="75" t="str">
        <f>IF(A336="","",IF(variable,IF(A336&lt;MortgageCalculator!$L$6*periods_per_year,start_rate,IF(MortgageCalculator!$L$10&gt;=0,MIN(MortgageCalculator!$L$7,start_rate+MortgageCalculator!$L$10*ROUNDUP((A336-MortgageCalculator!$L$6*periods_per_year)/MortgageCalculator!$L$9,0)),MAX(MortgageCalculator!$L$8,start_rate+MortgageCalculator!$L$10*ROUNDUP((A336-MortgageCalculator!$L$6*periods_per_year)/MortgageCalculator!$L$9,0)))),start_rate))</f>
        <v/>
      </c>
      <c r="D336" s="76" t="str">
        <f t="shared" si="32"/>
        <v/>
      </c>
      <c r="E336" s="76" t="str">
        <f t="shared" si="33"/>
        <v/>
      </c>
      <c r="F336" s="76" t="str">
        <f t="shared" si="34"/>
        <v/>
      </c>
      <c r="G336" s="76" t="str">
        <f t="shared" si="35"/>
        <v/>
      </c>
    </row>
    <row r="337" spans="1:7">
      <c r="A337" s="73" t="str">
        <f t="shared" si="30"/>
        <v/>
      </c>
      <c r="B337" s="74" t="str">
        <f t="shared" si="31"/>
        <v/>
      </c>
      <c r="C337" s="75" t="str">
        <f>IF(A337="","",IF(variable,IF(A337&lt;MortgageCalculator!$L$6*periods_per_year,start_rate,IF(MortgageCalculator!$L$10&gt;=0,MIN(MortgageCalculator!$L$7,start_rate+MortgageCalculator!$L$10*ROUNDUP((A337-MortgageCalculator!$L$6*periods_per_year)/MortgageCalculator!$L$9,0)),MAX(MortgageCalculator!$L$8,start_rate+MortgageCalculator!$L$10*ROUNDUP((A337-MortgageCalculator!$L$6*periods_per_year)/MortgageCalculator!$L$9,0)))),start_rate))</f>
        <v/>
      </c>
      <c r="D337" s="76" t="str">
        <f t="shared" si="32"/>
        <v/>
      </c>
      <c r="E337" s="76" t="str">
        <f t="shared" si="33"/>
        <v/>
      </c>
      <c r="F337" s="76" t="str">
        <f t="shared" si="34"/>
        <v/>
      </c>
      <c r="G337" s="76" t="str">
        <f t="shared" si="35"/>
        <v/>
      </c>
    </row>
    <row r="338" spans="1:7">
      <c r="A338" s="73" t="str">
        <f t="shared" si="30"/>
        <v/>
      </c>
      <c r="B338" s="74" t="str">
        <f t="shared" si="31"/>
        <v/>
      </c>
      <c r="C338" s="75" t="str">
        <f>IF(A338="","",IF(variable,IF(A338&lt;MortgageCalculator!$L$6*periods_per_year,start_rate,IF(MortgageCalculator!$L$10&gt;=0,MIN(MortgageCalculator!$L$7,start_rate+MortgageCalculator!$L$10*ROUNDUP((A338-MortgageCalculator!$L$6*periods_per_year)/MortgageCalculator!$L$9,0)),MAX(MortgageCalculator!$L$8,start_rate+MortgageCalculator!$L$10*ROUNDUP((A338-MortgageCalculator!$L$6*periods_per_year)/MortgageCalculator!$L$9,0)))),start_rate))</f>
        <v/>
      </c>
      <c r="D338" s="76" t="str">
        <f t="shared" si="32"/>
        <v/>
      </c>
      <c r="E338" s="76" t="str">
        <f t="shared" si="33"/>
        <v/>
      </c>
      <c r="F338" s="76" t="str">
        <f t="shared" si="34"/>
        <v/>
      </c>
      <c r="G338" s="76" t="str">
        <f t="shared" si="35"/>
        <v/>
      </c>
    </row>
    <row r="339" spans="1:7">
      <c r="A339" s="73" t="str">
        <f t="shared" si="30"/>
        <v/>
      </c>
      <c r="B339" s="74" t="str">
        <f t="shared" si="31"/>
        <v/>
      </c>
      <c r="C339" s="75" t="str">
        <f>IF(A339="","",IF(variable,IF(A339&lt;MortgageCalculator!$L$6*periods_per_year,start_rate,IF(MortgageCalculator!$L$10&gt;=0,MIN(MortgageCalculator!$L$7,start_rate+MortgageCalculator!$L$10*ROUNDUP((A339-MortgageCalculator!$L$6*periods_per_year)/MortgageCalculator!$L$9,0)),MAX(MortgageCalculator!$L$8,start_rate+MortgageCalculator!$L$10*ROUNDUP((A339-MortgageCalculator!$L$6*periods_per_year)/MortgageCalculator!$L$9,0)))),start_rate))</f>
        <v/>
      </c>
      <c r="D339" s="76" t="str">
        <f t="shared" si="32"/>
        <v/>
      </c>
      <c r="E339" s="76" t="str">
        <f t="shared" si="33"/>
        <v/>
      </c>
      <c r="F339" s="76" t="str">
        <f t="shared" si="34"/>
        <v/>
      </c>
      <c r="G339" s="76" t="str">
        <f t="shared" si="35"/>
        <v/>
      </c>
    </row>
    <row r="340" spans="1:7">
      <c r="A340" s="73" t="str">
        <f t="shared" si="30"/>
        <v/>
      </c>
      <c r="B340" s="74" t="str">
        <f t="shared" si="31"/>
        <v/>
      </c>
      <c r="C340" s="75" t="str">
        <f>IF(A340="","",IF(variable,IF(A340&lt;MortgageCalculator!$L$6*periods_per_year,start_rate,IF(MortgageCalculator!$L$10&gt;=0,MIN(MortgageCalculator!$L$7,start_rate+MortgageCalculator!$L$10*ROUNDUP((A340-MortgageCalculator!$L$6*periods_per_year)/MortgageCalculator!$L$9,0)),MAX(MortgageCalculator!$L$8,start_rate+MortgageCalculator!$L$10*ROUNDUP((A340-MortgageCalculator!$L$6*periods_per_year)/MortgageCalculator!$L$9,0)))),start_rate))</f>
        <v/>
      </c>
      <c r="D340" s="76" t="str">
        <f t="shared" si="32"/>
        <v/>
      </c>
      <c r="E340" s="76" t="str">
        <f t="shared" si="33"/>
        <v/>
      </c>
      <c r="F340" s="76" t="str">
        <f t="shared" si="34"/>
        <v/>
      </c>
      <c r="G340" s="76" t="str">
        <f t="shared" si="35"/>
        <v/>
      </c>
    </row>
    <row r="341" spans="1:7">
      <c r="A341" s="73" t="str">
        <f t="shared" si="30"/>
        <v/>
      </c>
      <c r="B341" s="74" t="str">
        <f t="shared" si="31"/>
        <v/>
      </c>
      <c r="C341" s="75" t="str">
        <f>IF(A341="","",IF(variable,IF(A341&lt;MortgageCalculator!$L$6*periods_per_year,start_rate,IF(MortgageCalculator!$L$10&gt;=0,MIN(MortgageCalculator!$L$7,start_rate+MortgageCalculator!$L$10*ROUNDUP((A341-MortgageCalculator!$L$6*periods_per_year)/MortgageCalculator!$L$9,0)),MAX(MortgageCalculator!$L$8,start_rate+MortgageCalculator!$L$10*ROUNDUP((A341-MortgageCalculator!$L$6*periods_per_year)/MortgageCalculator!$L$9,0)))),start_rate))</f>
        <v/>
      </c>
      <c r="D341" s="76" t="str">
        <f t="shared" si="32"/>
        <v/>
      </c>
      <c r="E341" s="76" t="str">
        <f t="shared" si="33"/>
        <v/>
      </c>
      <c r="F341" s="76" t="str">
        <f t="shared" si="34"/>
        <v/>
      </c>
      <c r="G341" s="76" t="str">
        <f t="shared" si="35"/>
        <v/>
      </c>
    </row>
    <row r="342" spans="1:7">
      <c r="A342" s="73" t="str">
        <f t="shared" si="30"/>
        <v/>
      </c>
      <c r="B342" s="74" t="str">
        <f t="shared" si="31"/>
        <v/>
      </c>
      <c r="C342" s="75" t="str">
        <f>IF(A342="","",IF(variable,IF(A342&lt;MortgageCalculator!$L$6*periods_per_year,start_rate,IF(MortgageCalculator!$L$10&gt;=0,MIN(MortgageCalculator!$L$7,start_rate+MortgageCalculator!$L$10*ROUNDUP((A342-MortgageCalculator!$L$6*periods_per_year)/MortgageCalculator!$L$9,0)),MAX(MortgageCalculator!$L$8,start_rate+MortgageCalculator!$L$10*ROUNDUP((A342-MortgageCalculator!$L$6*periods_per_year)/MortgageCalculator!$L$9,0)))),start_rate))</f>
        <v/>
      </c>
      <c r="D342" s="76" t="str">
        <f t="shared" si="32"/>
        <v/>
      </c>
      <c r="E342" s="76" t="str">
        <f t="shared" si="33"/>
        <v/>
      </c>
      <c r="F342" s="76" t="str">
        <f t="shared" si="34"/>
        <v/>
      </c>
      <c r="G342" s="76" t="str">
        <f t="shared" si="35"/>
        <v/>
      </c>
    </row>
    <row r="343" spans="1:7">
      <c r="A343" s="73" t="str">
        <f t="shared" si="30"/>
        <v/>
      </c>
      <c r="B343" s="74" t="str">
        <f t="shared" si="31"/>
        <v/>
      </c>
      <c r="C343" s="75" t="str">
        <f>IF(A343="","",IF(variable,IF(A343&lt;MortgageCalculator!$L$6*periods_per_year,start_rate,IF(MortgageCalculator!$L$10&gt;=0,MIN(MortgageCalculator!$L$7,start_rate+MortgageCalculator!$L$10*ROUNDUP((A343-MortgageCalculator!$L$6*periods_per_year)/MortgageCalculator!$L$9,0)),MAX(MortgageCalculator!$L$8,start_rate+MortgageCalculator!$L$10*ROUNDUP((A343-MortgageCalculator!$L$6*periods_per_year)/MortgageCalculator!$L$9,0)))),start_rate))</f>
        <v/>
      </c>
      <c r="D343" s="76" t="str">
        <f t="shared" si="32"/>
        <v/>
      </c>
      <c r="E343" s="76" t="str">
        <f t="shared" si="33"/>
        <v/>
      </c>
      <c r="F343" s="76" t="str">
        <f t="shared" si="34"/>
        <v/>
      </c>
      <c r="G343" s="76" t="str">
        <f t="shared" si="35"/>
        <v/>
      </c>
    </row>
    <row r="344" spans="1:7">
      <c r="A344" s="73" t="str">
        <f t="shared" si="30"/>
        <v/>
      </c>
      <c r="B344" s="74" t="str">
        <f t="shared" si="31"/>
        <v/>
      </c>
      <c r="C344" s="75" t="str">
        <f>IF(A344="","",IF(variable,IF(A344&lt;MortgageCalculator!$L$6*periods_per_year,start_rate,IF(MortgageCalculator!$L$10&gt;=0,MIN(MortgageCalculator!$L$7,start_rate+MortgageCalculator!$L$10*ROUNDUP((A344-MortgageCalculator!$L$6*periods_per_year)/MortgageCalculator!$L$9,0)),MAX(MortgageCalculator!$L$8,start_rate+MortgageCalculator!$L$10*ROUNDUP((A344-MortgageCalculator!$L$6*periods_per_year)/MortgageCalculator!$L$9,0)))),start_rate))</f>
        <v/>
      </c>
      <c r="D344" s="76" t="str">
        <f t="shared" si="32"/>
        <v/>
      </c>
      <c r="E344" s="76" t="str">
        <f t="shared" si="33"/>
        <v/>
      </c>
      <c r="F344" s="76" t="str">
        <f t="shared" si="34"/>
        <v/>
      </c>
      <c r="G344" s="76" t="str">
        <f t="shared" si="35"/>
        <v/>
      </c>
    </row>
    <row r="345" spans="1:7">
      <c r="A345" s="73" t="str">
        <f t="shared" si="30"/>
        <v/>
      </c>
      <c r="B345" s="74" t="str">
        <f t="shared" si="31"/>
        <v/>
      </c>
      <c r="C345" s="75" t="str">
        <f>IF(A345="","",IF(variable,IF(A345&lt;MortgageCalculator!$L$6*periods_per_year,start_rate,IF(MortgageCalculator!$L$10&gt;=0,MIN(MortgageCalculator!$L$7,start_rate+MortgageCalculator!$L$10*ROUNDUP((A345-MortgageCalculator!$L$6*periods_per_year)/MortgageCalculator!$L$9,0)),MAX(MortgageCalculator!$L$8,start_rate+MortgageCalculator!$L$10*ROUNDUP((A345-MortgageCalculator!$L$6*periods_per_year)/MortgageCalculator!$L$9,0)))),start_rate))</f>
        <v/>
      </c>
      <c r="D345" s="76" t="str">
        <f t="shared" si="32"/>
        <v/>
      </c>
      <c r="E345" s="76" t="str">
        <f t="shared" si="33"/>
        <v/>
      </c>
      <c r="F345" s="76" t="str">
        <f t="shared" si="34"/>
        <v/>
      </c>
      <c r="G345" s="76" t="str">
        <f t="shared" si="35"/>
        <v/>
      </c>
    </row>
    <row r="346" spans="1:7">
      <c r="A346" s="73" t="str">
        <f t="shared" si="30"/>
        <v/>
      </c>
      <c r="B346" s="74" t="str">
        <f t="shared" si="31"/>
        <v/>
      </c>
      <c r="C346" s="75" t="str">
        <f>IF(A346="","",IF(variable,IF(A346&lt;MortgageCalculator!$L$6*periods_per_year,start_rate,IF(MortgageCalculator!$L$10&gt;=0,MIN(MortgageCalculator!$L$7,start_rate+MortgageCalculator!$L$10*ROUNDUP((A346-MortgageCalculator!$L$6*periods_per_year)/MortgageCalculator!$L$9,0)),MAX(MortgageCalculator!$L$8,start_rate+MortgageCalculator!$L$10*ROUNDUP((A346-MortgageCalculator!$L$6*periods_per_year)/MortgageCalculator!$L$9,0)))),start_rate))</f>
        <v/>
      </c>
      <c r="D346" s="76" t="str">
        <f t="shared" si="32"/>
        <v/>
      </c>
      <c r="E346" s="76" t="str">
        <f t="shared" si="33"/>
        <v/>
      </c>
      <c r="F346" s="76" t="str">
        <f t="shared" si="34"/>
        <v/>
      </c>
      <c r="G346" s="76" t="str">
        <f t="shared" si="35"/>
        <v/>
      </c>
    </row>
    <row r="347" spans="1:7">
      <c r="A347" s="73" t="str">
        <f t="shared" si="30"/>
        <v/>
      </c>
      <c r="B347" s="74" t="str">
        <f t="shared" si="31"/>
        <v/>
      </c>
      <c r="C347" s="75" t="str">
        <f>IF(A347="","",IF(variable,IF(A347&lt;MortgageCalculator!$L$6*periods_per_year,start_rate,IF(MortgageCalculator!$L$10&gt;=0,MIN(MortgageCalculator!$L$7,start_rate+MortgageCalculator!$L$10*ROUNDUP((A347-MortgageCalculator!$L$6*periods_per_year)/MortgageCalculator!$L$9,0)),MAX(MortgageCalculator!$L$8,start_rate+MortgageCalculator!$L$10*ROUNDUP((A347-MortgageCalculator!$L$6*periods_per_year)/MortgageCalculator!$L$9,0)))),start_rate))</f>
        <v/>
      </c>
      <c r="D347" s="76" t="str">
        <f t="shared" si="32"/>
        <v/>
      </c>
      <c r="E347" s="76" t="str">
        <f t="shared" si="33"/>
        <v/>
      </c>
      <c r="F347" s="76" t="str">
        <f t="shared" si="34"/>
        <v/>
      </c>
      <c r="G347" s="76" t="str">
        <f t="shared" si="35"/>
        <v/>
      </c>
    </row>
    <row r="348" spans="1:7">
      <c r="A348" s="73" t="str">
        <f t="shared" si="30"/>
        <v/>
      </c>
      <c r="B348" s="74" t="str">
        <f t="shared" si="31"/>
        <v/>
      </c>
      <c r="C348" s="75" t="str">
        <f>IF(A348="","",IF(variable,IF(A348&lt;MortgageCalculator!$L$6*periods_per_year,start_rate,IF(MortgageCalculator!$L$10&gt;=0,MIN(MortgageCalculator!$L$7,start_rate+MortgageCalculator!$L$10*ROUNDUP((A348-MortgageCalculator!$L$6*periods_per_year)/MortgageCalculator!$L$9,0)),MAX(MortgageCalculator!$L$8,start_rate+MortgageCalculator!$L$10*ROUNDUP((A348-MortgageCalculator!$L$6*periods_per_year)/MortgageCalculator!$L$9,0)))),start_rate))</f>
        <v/>
      </c>
      <c r="D348" s="76" t="str">
        <f t="shared" si="32"/>
        <v/>
      </c>
      <c r="E348" s="76" t="str">
        <f t="shared" si="33"/>
        <v/>
      </c>
      <c r="F348" s="76" t="str">
        <f t="shared" si="34"/>
        <v/>
      </c>
      <c r="G348" s="76" t="str">
        <f t="shared" si="35"/>
        <v/>
      </c>
    </row>
    <row r="349" spans="1:7">
      <c r="A349" s="73" t="str">
        <f t="shared" si="30"/>
        <v/>
      </c>
      <c r="B349" s="74" t="str">
        <f t="shared" si="31"/>
        <v/>
      </c>
      <c r="C349" s="75" t="str">
        <f>IF(A349="","",IF(variable,IF(A349&lt;MortgageCalculator!$L$6*periods_per_year,start_rate,IF(MortgageCalculator!$L$10&gt;=0,MIN(MortgageCalculator!$L$7,start_rate+MortgageCalculator!$L$10*ROUNDUP((A349-MortgageCalculator!$L$6*periods_per_year)/MortgageCalculator!$L$9,0)),MAX(MortgageCalculator!$L$8,start_rate+MortgageCalculator!$L$10*ROUNDUP((A349-MortgageCalculator!$L$6*periods_per_year)/MortgageCalculator!$L$9,0)))),start_rate))</f>
        <v/>
      </c>
      <c r="D349" s="76" t="str">
        <f t="shared" si="32"/>
        <v/>
      </c>
      <c r="E349" s="76" t="str">
        <f t="shared" si="33"/>
        <v/>
      </c>
      <c r="F349" s="76" t="str">
        <f t="shared" si="34"/>
        <v/>
      </c>
      <c r="G349" s="76" t="str">
        <f t="shared" si="35"/>
        <v/>
      </c>
    </row>
    <row r="350" spans="1:7">
      <c r="A350" s="73" t="str">
        <f t="shared" si="30"/>
        <v/>
      </c>
      <c r="B350" s="74" t="str">
        <f t="shared" si="31"/>
        <v/>
      </c>
      <c r="C350" s="75" t="str">
        <f>IF(A350="","",IF(variable,IF(A350&lt;MortgageCalculator!$L$6*periods_per_year,start_rate,IF(MortgageCalculator!$L$10&gt;=0,MIN(MortgageCalculator!$L$7,start_rate+MortgageCalculator!$L$10*ROUNDUP((A350-MortgageCalculator!$L$6*periods_per_year)/MortgageCalculator!$L$9,0)),MAX(MortgageCalculator!$L$8,start_rate+MortgageCalculator!$L$10*ROUNDUP((A350-MortgageCalculator!$L$6*periods_per_year)/MortgageCalculator!$L$9,0)))),start_rate))</f>
        <v/>
      </c>
      <c r="D350" s="76" t="str">
        <f t="shared" si="32"/>
        <v/>
      </c>
      <c r="E350" s="76" t="str">
        <f t="shared" si="33"/>
        <v/>
      </c>
      <c r="F350" s="76" t="str">
        <f t="shared" si="34"/>
        <v/>
      </c>
      <c r="G350" s="76" t="str">
        <f t="shared" si="35"/>
        <v/>
      </c>
    </row>
    <row r="351" spans="1:7">
      <c r="A351" s="73" t="str">
        <f t="shared" si="30"/>
        <v/>
      </c>
      <c r="B351" s="74" t="str">
        <f t="shared" si="31"/>
        <v/>
      </c>
      <c r="C351" s="75" t="str">
        <f>IF(A351="","",IF(variable,IF(A351&lt;MortgageCalculator!$L$6*periods_per_year,start_rate,IF(MortgageCalculator!$L$10&gt;=0,MIN(MortgageCalculator!$L$7,start_rate+MortgageCalculator!$L$10*ROUNDUP((A351-MortgageCalculator!$L$6*periods_per_year)/MortgageCalculator!$L$9,0)),MAX(MortgageCalculator!$L$8,start_rate+MortgageCalculator!$L$10*ROUNDUP((A351-MortgageCalculator!$L$6*periods_per_year)/MortgageCalculator!$L$9,0)))),start_rate))</f>
        <v/>
      </c>
      <c r="D351" s="76" t="str">
        <f t="shared" si="32"/>
        <v/>
      </c>
      <c r="E351" s="76" t="str">
        <f t="shared" si="33"/>
        <v/>
      </c>
      <c r="F351" s="76" t="str">
        <f t="shared" si="34"/>
        <v/>
      </c>
      <c r="G351" s="76" t="str">
        <f t="shared" si="35"/>
        <v/>
      </c>
    </row>
    <row r="352" spans="1:7">
      <c r="A352" s="73" t="str">
        <f t="shared" si="30"/>
        <v/>
      </c>
      <c r="B352" s="74" t="str">
        <f t="shared" si="31"/>
        <v/>
      </c>
      <c r="C352" s="75" t="str">
        <f>IF(A352="","",IF(variable,IF(A352&lt;MortgageCalculator!$L$6*periods_per_year,start_rate,IF(MortgageCalculator!$L$10&gt;=0,MIN(MortgageCalculator!$L$7,start_rate+MortgageCalculator!$L$10*ROUNDUP((A352-MortgageCalculator!$L$6*periods_per_year)/MortgageCalculator!$L$9,0)),MAX(MortgageCalculator!$L$8,start_rate+MortgageCalculator!$L$10*ROUNDUP((A352-MortgageCalculator!$L$6*periods_per_year)/MortgageCalculator!$L$9,0)))),start_rate))</f>
        <v/>
      </c>
      <c r="D352" s="76" t="str">
        <f t="shared" si="32"/>
        <v/>
      </c>
      <c r="E352" s="76" t="str">
        <f t="shared" si="33"/>
        <v/>
      </c>
      <c r="F352" s="76" t="str">
        <f t="shared" si="34"/>
        <v/>
      </c>
      <c r="G352" s="76" t="str">
        <f t="shared" si="35"/>
        <v/>
      </c>
    </row>
    <row r="353" spans="1:7">
      <c r="A353" s="73" t="str">
        <f t="shared" si="30"/>
        <v/>
      </c>
      <c r="B353" s="74" t="str">
        <f t="shared" si="31"/>
        <v/>
      </c>
      <c r="C353" s="75" t="str">
        <f>IF(A353="","",IF(variable,IF(A353&lt;MortgageCalculator!$L$6*periods_per_year,start_rate,IF(MortgageCalculator!$L$10&gt;=0,MIN(MortgageCalculator!$L$7,start_rate+MortgageCalculator!$L$10*ROUNDUP((A353-MortgageCalculator!$L$6*periods_per_year)/MortgageCalculator!$L$9,0)),MAX(MortgageCalculator!$L$8,start_rate+MortgageCalculator!$L$10*ROUNDUP((A353-MortgageCalculator!$L$6*periods_per_year)/MortgageCalculator!$L$9,0)))),start_rate))</f>
        <v/>
      </c>
      <c r="D353" s="76" t="str">
        <f t="shared" si="32"/>
        <v/>
      </c>
      <c r="E353" s="76" t="str">
        <f t="shared" si="33"/>
        <v/>
      </c>
      <c r="F353" s="76" t="str">
        <f t="shared" si="34"/>
        <v/>
      </c>
      <c r="G353" s="76" t="str">
        <f t="shared" si="35"/>
        <v/>
      </c>
    </row>
    <row r="354" spans="1:7">
      <c r="A354" s="73" t="str">
        <f t="shared" si="30"/>
        <v/>
      </c>
      <c r="B354" s="74" t="str">
        <f t="shared" si="31"/>
        <v/>
      </c>
      <c r="C354" s="75" t="str">
        <f>IF(A354="","",IF(variable,IF(A354&lt;MortgageCalculator!$L$6*periods_per_year,start_rate,IF(MortgageCalculator!$L$10&gt;=0,MIN(MortgageCalculator!$L$7,start_rate+MortgageCalculator!$L$10*ROUNDUP((A354-MortgageCalculator!$L$6*periods_per_year)/MortgageCalculator!$L$9,0)),MAX(MortgageCalculator!$L$8,start_rate+MortgageCalculator!$L$10*ROUNDUP((A354-MortgageCalculator!$L$6*periods_per_year)/MortgageCalculator!$L$9,0)))),start_rate))</f>
        <v/>
      </c>
      <c r="D354" s="76" t="str">
        <f t="shared" si="32"/>
        <v/>
      </c>
      <c r="E354" s="76" t="str">
        <f t="shared" si="33"/>
        <v/>
      </c>
      <c r="F354" s="76" t="str">
        <f t="shared" si="34"/>
        <v/>
      </c>
      <c r="G354" s="76" t="str">
        <f t="shared" si="35"/>
        <v/>
      </c>
    </row>
    <row r="355" spans="1:7">
      <c r="A355" s="73" t="str">
        <f t="shared" si="30"/>
        <v/>
      </c>
      <c r="B355" s="74" t="str">
        <f t="shared" si="31"/>
        <v/>
      </c>
      <c r="C355" s="75" t="str">
        <f>IF(A355="","",IF(variable,IF(A355&lt;MortgageCalculator!$L$6*periods_per_year,start_rate,IF(MortgageCalculator!$L$10&gt;=0,MIN(MortgageCalculator!$L$7,start_rate+MortgageCalculator!$L$10*ROUNDUP((A355-MortgageCalculator!$L$6*periods_per_year)/MortgageCalculator!$L$9,0)),MAX(MortgageCalculator!$L$8,start_rate+MortgageCalculator!$L$10*ROUNDUP((A355-MortgageCalculator!$L$6*periods_per_year)/MortgageCalculator!$L$9,0)))),start_rate))</f>
        <v/>
      </c>
      <c r="D355" s="76" t="str">
        <f t="shared" si="32"/>
        <v/>
      </c>
      <c r="E355" s="76" t="str">
        <f t="shared" si="33"/>
        <v/>
      </c>
      <c r="F355" s="76" t="str">
        <f t="shared" si="34"/>
        <v/>
      </c>
      <c r="G355" s="76" t="str">
        <f t="shared" si="35"/>
        <v/>
      </c>
    </row>
    <row r="356" spans="1:7">
      <c r="A356" s="73" t="str">
        <f t="shared" si="30"/>
        <v/>
      </c>
      <c r="B356" s="74" t="str">
        <f t="shared" si="31"/>
        <v/>
      </c>
      <c r="C356" s="75" t="str">
        <f>IF(A356="","",IF(variable,IF(A356&lt;MortgageCalculator!$L$6*periods_per_year,start_rate,IF(MortgageCalculator!$L$10&gt;=0,MIN(MortgageCalculator!$L$7,start_rate+MortgageCalculator!$L$10*ROUNDUP((A356-MortgageCalculator!$L$6*periods_per_year)/MortgageCalculator!$L$9,0)),MAX(MortgageCalculator!$L$8,start_rate+MortgageCalculator!$L$10*ROUNDUP((A356-MortgageCalculator!$L$6*periods_per_year)/MortgageCalculator!$L$9,0)))),start_rate))</f>
        <v/>
      </c>
      <c r="D356" s="76" t="str">
        <f t="shared" si="32"/>
        <v/>
      </c>
      <c r="E356" s="76" t="str">
        <f t="shared" si="33"/>
        <v/>
      </c>
      <c r="F356" s="76" t="str">
        <f t="shared" si="34"/>
        <v/>
      </c>
      <c r="G356" s="76" t="str">
        <f t="shared" si="35"/>
        <v/>
      </c>
    </row>
    <row r="357" spans="1:7">
      <c r="A357" s="73" t="str">
        <f t="shared" si="30"/>
        <v/>
      </c>
      <c r="B357" s="74" t="str">
        <f t="shared" si="31"/>
        <v/>
      </c>
      <c r="C357" s="75" t="str">
        <f>IF(A357="","",IF(variable,IF(A357&lt;MortgageCalculator!$L$6*periods_per_year,start_rate,IF(MortgageCalculator!$L$10&gt;=0,MIN(MortgageCalculator!$L$7,start_rate+MortgageCalculator!$L$10*ROUNDUP((A357-MortgageCalculator!$L$6*periods_per_year)/MortgageCalculator!$L$9,0)),MAX(MortgageCalculator!$L$8,start_rate+MortgageCalculator!$L$10*ROUNDUP((A357-MortgageCalculator!$L$6*periods_per_year)/MortgageCalculator!$L$9,0)))),start_rate))</f>
        <v/>
      </c>
      <c r="D357" s="76" t="str">
        <f t="shared" si="32"/>
        <v/>
      </c>
      <c r="E357" s="76" t="str">
        <f t="shared" si="33"/>
        <v/>
      </c>
      <c r="F357" s="76" t="str">
        <f t="shared" si="34"/>
        <v/>
      </c>
      <c r="G357" s="76" t="str">
        <f t="shared" si="35"/>
        <v/>
      </c>
    </row>
    <row r="358" spans="1:7">
      <c r="A358" s="73" t="str">
        <f t="shared" si="30"/>
        <v/>
      </c>
      <c r="B358" s="74" t="str">
        <f t="shared" si="31"/>
        <v/>
      </c>
      <c r="C358" s="75" t="str">
        <f>IF(A358="","",IF(variable,IF(A358&lt;MortgageCalculator!$L$6*periods_per_year,start_rate,IF(MortgageCalculator!$L$10&gt;=0,MIN(MortgageCalculator!$L$7,start_rate+MortgageCalculator!$L$10*ROUNDUP((A358-MortgageCalculator!$L$6*periods_per_year)/MortgageCalculator!$L$9,0)),MAX(MortgageCalculator!$L$8,start_rate+MortgageCalculator!$L$10*ROUNDUP((A358-MortgageCalculator!$L$6*periods_per_year)/MortgageCalculator!$L$9,0)))),start_rate))</f>
        <v/>
      </c>
      <c r="D358" s="76" t="str">
        <f t="shared" si="32"/>
        <v/>
      </c>
      <c r="E358" s="76" t="str">
        <f t="shared" si="33"/>
        <v/>
      </c>
      <c r="F358" s="76" t="str">
        <f t="shared" si="34"/>
        <v/>
      </c>
      <c r="G358" s="76" t="str">
        <f t="shared" si="35"/>
        <v/>
      </c>
    </row>
    <row r="359" spans="1:7">
      <c r="A359" s="73" t="str">
        <f t="shared" si="30"/>
        <v/>
      </c>
      <c r="B359" s="74" t="str">
        <f t="shared" si="31"/>
        <v/>
      </c>
      <c r="C359" s="75" t="str">
        <f>IF(A359="","",IF(variable,IF(A359&lt;MortgageCalculator!$L$6*periods_per_year,start_rate,IF(MortgageCalculator!$L$10&gt;=0,MIN(MortgageCalculator!$L$7,start_rate+MortgageCalculator!$L$10*ROUNDUP((A359-MortgageCalculator!$L$6*periods_per_year)/MortgageCalculator!$L$9,0)),MAX(MortgageCalculator!$L$8,start_rate+MortgageCalculator!$L$10*ROUNDUP((A359-MortgageCalculator!$L$6*periods_per_year)/MortgageCalculator!$L$9,0)))),start_rate))</f>
        <v/>
      </c>
      <c r="D359" s="76" t="str">
        <f t="shared" si="32"/>
        <v/>
      </c>
      <c r="E359" s="76" t="str">
        <f t="shared" si="33"/>
        <v/>
      </c>
      <c r="F359" s="76" t="str">
        <f t="shared" si="34"/>
        <v/>
      </c>
      <c r="G359" s="76" t="str">
        <f t="shared" si="35"/>
        <v/>
      </c>
    </row>
    <row r="360" spans="1:7">
      <c r="A360" s="73" t="str">
        <f t="shared" si="30"/>
        <v/>
      </c>
      <c r="B360" s="74" t="str">
        <f t="shared" si="31"/>
        <v/>
      </c>
      <c r="C360" s="75" t="str">
        <f>IF(A360="","",IF(variable,IF(A360&lt;MortgageCalculator!$L$6*periods_per_year,start_rate,IF(MortgageCalculator!$L$10&gt;=0,MIN(MortgageCalculator!$L$7,start_rate+MortgageCalculator!$L$10*ROUNDUP((A360-MortgageCalculator!$L$6*periods_per_year)/MortgageCalculator!$L$9,0)),MAX(MortgageCalculator!$L$8,start_rate+MortgageCalculator!$L$10*ROUNDUP((A360-MortgageCalculator!$L$6*periods_per_year)/MortgageCalculator!$L$9,0)))),start_rate))</f>
        <v/>
      </c>
      <c r="D360" s="76" t="str">
        <f t="shared" si="32"/>
        <v/>
      </c>
      <c r="E360" s="76" t="str">
        <f t="shared" si="33"/>
        <v/>
      </c>
      <c r="F360" s="76" t="str">
        <f t="shared" si="34"/>
        <v/>
      </c>
      <c r="G360" s="76" t="str">
        <f t="shared" si="35"/>
        <v/>
      </c>
    </row>
    <row r="361" spans="1:7">
      <c r="A361" s="73" t="str">
        <f t="shared" si="30"/>
        <v/>
      </c>
      <c r="B361" s="74" t="str">
        <f t="shared" si="31"/>
        <v/>
      </c>
      <c r="C361" s="75" t="str">
        <f>IF(A361="","",IF(variable,IF(A361&lt;MortgageCalculator!$L$6*periods_per_year,start_rate,IF(MortgageCalculator!$L$10&gt;=0,MIN(MortgageCalculator!$L$7,start_rate+MortgageCalculator!$L$10*ROUNDUP((A361-MortgageCalculator!$L$6*periods_per_year)/MortgageCalculator!$L$9,0)),MAX(MortgageCalculator!$L$8,start_rate+MortgageCalculator!$L$10*ROUNDUP((A361-MortgageCalculator!$L$6*periods_per_year)/MortgageCalculator!$L$9,0)))),start_rate))</f>
        <v/>
      </c>
      <c r="D361" s="76" t="str">
        <f t="shared" si="32"/>
        <v/>
      </c>
      <c r="E361" s="76" t="str">
        <f t="shared" si="33"/>
        <v/>
      </c>
      <c r="F361" s="76" t="str">
        <f t="shared" si="34"/>
        <v/>
      </c>
      <c r="G361" s="76" t="str">
        <f t="shared" si="35"/>
        <v/>
      </c>
    </row>
    <row r="362" spans="1:7">
      <c r="A362" s="73" t="str">
        <f t="shared" si="30"/>
        <v/>
      </c>
      <c r="B362" s="74" t="str">
        <f t="shared" si="31"/>
        <v/>
      </c>
      <c r="C362" s="75" t="str">
        <f>IF(A362="","",IF(variable,IF(A362&lt;MortgageCalculator!$L$6*periods_per_year,start_rate,IF(MortgageCalculator!$L$10&gt;=0,MIN(MortgageCalculator!$L$7,start_rate+MortgageCalculator!$L$10*ROUNDUP((A362-MortgageCalculator!$L$6*periods_per_year)/MortgageCalculator!$L$9,0)),MAX(MortgageCalculator!$L$8,start_rate+MortgageCalculator!$L$10*ROUNDUP((A362-MortgageCalculator!$L$6*periods_per_year)/MortgageCalculator!$L$9,0)))),start_rate))</f>
        <v/>
      </c>
      <c r="D362" s="76" t="str">
        <f t="shared" si="32"/>
        <v/>
      </c>
      <c r="E362" s="76" t="str">
        <f t="shared" si="33"/>
        <v/>
      </c>
      <c r="F362" s="76" t="str">
        <f t="shared" si="34"/>
        <v/>
      </c>
      <c r="G362" s="76" t="str">
        <f t="shared" si="35"/>
        <v/>
      </c>
    </row>
    <row r="363" spans="1:7">
      <c r="A363" s="73" t="str">
        <f t="shared" si="30"/>
        <v/>
      </c>
      <c r="B363" s="74" t="str">
        <f t="shared" si="31"/>
        <v/>
      </c>
      <c r="C363" s="75" t="str">
        <f>IF(A363="","",IF(variable,IF(A363&lt;MortgageCalculator!$L$6*periods_per_year,start_rate,IF(MortgageCalculator!$L$10&gt;=0,MIN(MortgageCalculator!$L$7,start_rate+MortgageCalculator!$L$10*ROUNDUP((A363-MortgageCalculator!$L$6*periods_per_year)/MortgageCalculator!$L$9,0)),MAX(MortgageCalculator!$L$8,start_rate+MortgageCalculator!$L$10*ROUNDUP((A363-MortgageCalculator!$L$6*periods_per_year)/MortgageCalculator!$L$9,0)))),start_rate))</f>
        <v/>
      </c>
      <c r="D363" s="76" t="str">
        <f t="shared" si="32"/>
        <v/>
      </c>
      <c r="E363" s="76" t="str">
        <f t="shared" si="33"/>
        <v/>
      </c>
      <c r="F363" s="76" t="str">
        <f t="shared" si="34"/>
        <v/>
      </c>
      <c r="G363" s="76" t="str">
        <f t="shared" si="35"/>
        <v/>
      </c>
    </row>
    <row r="364" spans="1:7">
      <c r="A364" s="73" t="str">
        <f t="shared" si="30"/>
        <v/>
      </c>
      <c r="B364" s="74" t="str">
        <f t="shared" si="31"/>
        <v/>
      </c>
      <c r="C364" s="75" t="str">
        <f>IF(A364="","",IF(variable,IF(A364&lt;MortgageCalculator!$L$6*periods_per_year,start_rate,IF(MortgageCalculator!$L$10&gt;=0,MIN(MortgageCalculator!$L$7,start_rate+MortgageCalculator!$L$10*ROUNDUP((A364-MortgageCalculator!$L$6*periods_per_year)/MortgageCalculator!$L$9,0)),MAX(MortgageCalculator!$L$8,start_rate+MortgageCalculator!$L$10*ROUNDUP((A364-MortgageCalculator!$L$6*periods_per_year)/MortgageCalculator!$L$9,0)))),start_rate))</f>
        <v/>
      </c>
      <c r="D364" s="76" t="str">
        <f t="shared" si="32"/>
        <v/>
      </c>
      <c r="E364" s="76" t="str">
        <f t="shared" si="33"/>
        <v/>
      </c>
      <c r="F364" s="76" t="str">
        <f t="shared" si="34"/>
        <v/>
      </c>
      <c r="G364" s="76" t="str">
        <f t="shared" si="35"/>
        <v/>
      </c>
    </row>
    <row r="365" spans="1:7">
      <c r="A365" s="73" t="str">
        <f t="shared" si="30"/>
        <v/>
      </c>
      <c r="B365" s="74" t="str">
        <f t="shared" si="31"/>
        <v/>
      </c>
      <c r="C365" s="75" t="str">
        <f>IF(A365="","",IF(variable,IF(A365&lt;MortgageCalculator!$L$6*periods_per_year,start_rate,IF(MortgageCalculator!$L$10&gt;=0,MIN(MortgageCalculator!$L$7,start_rate+MortgageCalculator!$L$10*ROUNDUP((A365-MortgageCalculator!$L$6*periods_per_year)/MortgageCalculator!$L$9,0)),MAX(MortgageCalculator!$L$8,start_rate+MortgageCalculator!$L$10*ROUNDUP((A365-MortgageCalculator!$L$6*periods_per_year)/MortgageCalculator!$L$9,0)))),start_rate))</f>
        <v/>
      </c>
      <c r="D365" s="76" t="str">
        <f t="shared" si="32"/>
        <v/>
      </c>
      <c r="E365" s="76" t="str">
        <f t="shared" si="33"/>
        <v/>
      </c>
      <c r="F365" s="76" t="str">
        <f t="shared" si="34"/>
        <v/>
      </c>
      <c r="G365" s="76" t="str">
        <f t="shared" si="35"/>
        <v/>
      </c>
    </row>
    <row r="366" spans="1:7">
      <c r="A366" s="73" t="str">
        <f t="shared" si="30"/>
        <v/>
      </c>
      <c r="B366" s="74" t="str">
        <f t="shared" si="31"/>
        <v/>
      </c>
      <c r="C366" s="75" t="str">
        <f>IF(A366="","",IF(variable,IF(A366&lt;MortgageCalculator!$L$6*periods_per_year,start_rate,IF(MortgageCalculator!$L$10&gt;=0,MIN(MortgageCalculator!$L$7,start_rate+MortgageCalculator!$L$10*ROUNDUP((A366-MortgageCalculator!$L$6*periods_per_year)/MortgageCalculator!$L$9,0)),MAX(MortgageCalculator!$L$8,start_rate+MortgageCalculator!$L$10*ROUNDUP((A366-MortgageCalculator!$L$6*periods_per_year)/MortgageCalculator!$L$9,0)))),start_rate))</f>
        <v/>
      </c>
      <c r="D366" s="76" t="str">
        <f t="shared" si="32"/>
        <v/>
      </c>
      <c r="E366" s="76" t="str">
        <f t="shared" si="33"/>
        <v/>
      </c>
      <c r="F366" s="76" t="str">
        <f t="shared" si="34"/>
        <v/>
      </c>
      <c r="G366" s="76" t="str">
        <f t="shared" si="35"/>
        <v/>
      </c>
    </row>
    <row r="367" spans="1:7">
      <c r="A367" s="73" t="str">
        <f t="shared" si="30"/>
        <v/>
      </c>
      <c r="B367" s="74" t="str">
        <f t="shared" si="31"/>
        <v/>
      </c>
      <c r="C367" s="75" t="str">
        <f>IF(A367="","",IF(variable,IF(A367&lt;MortgageCalculator!$L$6*periods_per_year,start_rate,IF(MortgageCalculator!$L$10&gt;=0,MIN(MortgageCalculator!$L$7,start_rate+MortgageCalculator!$L$10*ROUNDUP((A367-MortgageCalculator!$L$6*periods_per_year)/MortgageCalculator!$L$9,0)),MAX(MortgageCalculator!$L$8,start_rate+MortgageCalculator!$L$10*ROUNDUP((A367-MortgageCalculator!$L$6*periods_per_year)/MortgageCalculator!$L$9,0)))),start_rate))</f>
        <v/>
      </c>
      <c r="D367" s="76" t="str">
        <f t="shared" si="32"/>
        <v/>
      </c>
      <c r="E367" s="76" t="str">
        <f t="shared" si="33"/>
        <v/>
      </c>
      <c r="F367" s="76" t="str">
        <f t="shared" si="34"/>
        <v/>
      </c>
      <c r="G367" s="76" t="str">
        <f t="shared" si="35"/>
        <v/>
      </c>
    </row>
    <row r="368" spans="1:7">
      <c r="A368" s="73" t="str">
        <f t="shared" si="30"/>
        <v/>
      </c>
      <c r="B368" s="74" t="str">
        <f t="shared" si="31"/>
        <v/>
      </c>
      <c r="C368" s="75" t="str">
        <f>IF(A368="","",IF(variable,IF(A368&lt;MortgageCalculator!$L$6*periods_per_year,start_rate,IF(MortgageCalculator!$L$10&gt;=0,MIN(MortgageCalculator!$L$7,start_rate+MortgageCalculator!$L$10*ROUNDUP((A368-MortgageCalculator!$L$6*periods_per_year)/MortgageCalculator!$L$9,0)),MAX(MortgageCalculator!$L$8,start_rate+MortgageCalculator!$L$10*ROUNDUP((A368-MortgageCalculator!$L$6*periods_per_year)/MortgageCalculator!$L$9,0)))),start_rate))</f>
        <v/>
      </c>
      <c r="D368" s="76" t="str">
        <f t="shared" si="32"/>
        <v/>
      </c>
      <c r="E368" s="76" t="str">
        <f t="shared" si="33"/>
        <v/>
      </c>
      <c r="F368" s="76" t="str">
        <f t="shared" si="34"/>
        <v/>
      </c>
      <c r="G368" s="76" t="str">
        <f t="shared" si="35"/>
        <v/>
      </c>
    </row>
    <row r="369" spans="1:7">
      <c r="A369" s="73" t="str">
        <f t="shared" si="30"/>
        <v/>
      </c>
      <c r="B369" s="74" t="str">
        <f t="shared" si="31"/>
        <v/>
      </c>
      <c r="C369" s="75" t="str">
        <f>IF(A369="","",IF(variable,IF(A369&lt;MortgageCalculator!$L$6*periods_per_year,start_rate,IF(MortgageCalculator!$L$10&gt;=0,MIN(MortgageCalculator!$L$7,start_rate+MortgageCalculator!$L$10*ROUNDUP((A369-MortgageCalculator!$L$6*periods_per_year)/MortgageCalculator!$L$9,0)),MAX(MortgageCalculator!$L$8,start_rate+MortgageCalculator!$L$10*ROUNDUP((A369-MortgageCalculator!$L$6*periods_per_year)/MortgageCalculator!$L$9,0)))),start_rate))</f>
        <v/>
      </c>
      <c r="D369" s="76" t="str">
        <f t="shared" si="32"/>
        <v/>
      </c>
      <c r="E369" s="76" t="str">
        <f t="shared" si="33"/>
        <v/>
      </c>
      <c r="F369" s="76" t="str">
        <f t="shared" si="34"/>
        <v/>
      </c>
      <c r="G369" s="76" t="str">
        <f t="shared" si="35"/>
        <v/>
      </c>
    </row>
    <row r="370" spans="1:7">
      <c r="A370" s="73" t="str">
        <f t="shared" si="30"/>
        <v/>
      </c>
      <c r="B370" s="74" t="str">
        <f t="shared" si="31"/>
        <v/>
      </c>
      <c r="C370" s="75" t="str">
        <f>IF(A370="","",IF(variable,IF(A370&lt;MortgageCalculator!$L$6*periods_per_year,start_rate,IF(MortgageCalculator!$L$10&gt;=0,MIN(MortgageCalculator!$L$7,start_rate+MortgageCalculator!$L$10*ROUNDUP((A370-MortgageCalculator!$L$6*periods_per_year)/MortgageCalculator!$L$9,0)),MAX(MortgageCalculator!$L$8,start_rate+MortgageCalculator!$L$10*ROUNDUP((A370-MortgageCalculator!$L$6*periods_per_year)/MortgageCalculator!$L$9,0)))),start_rate))</f>
        <v/>
      </c>
      <c r="D370" s="76" t="str">
        <f t="shared" si="32"/>
        <v/>
      </c>
      <c r="E370" s="76" t="str">
        <f t="shared" si="33"/>
        <v/>
      </c>
      <c r="F370" s="76" t="str">
        <f t="shared" si="34"/>
        <v/>
      </c>
      <c r="G370" s="76" t="str">
        <f t="shared" si="35"/>
        <v/>
      </c>
    </row>
    <row r="371" spans="1:7">
      <c r="A371" s="73" t="str">
        <f t="shared" si="30"/>
        <v/>
      </c>
      <c r="B371" s="74" t="str">
        <f t="shared" si="31"/>
        <v/>
      </c>
      <c r="C371" s="75" t="str">
        <f>IF(A371="","",IF(variable,IF(A371&lt;MortgageCalculator!$L$6*periods_per_year,start_rate,IF(MortgageCalculator!$L$10&gt;=0,MIN(MortgageCalculator!$L$7,start_rate+MortgageCalculator!$L$10*ROUNDUP((A371-MortgageCalculator!$L$6*periods_per_year)/MortgageCalculator!$L$9,0)),MAX(MortgageCalculator!$L$8,start_rate+MortgageCalculator!$L$10*ROUNDUP((A371-MortgageCalculator!$L$6*periods_per_year)/MortgageCalculator!$L$9,0)))),start_rate))</f>
        <v/>
      </c>
      <c r="D371" s="76" t="str">
        <f t="shared" si="32"/>
        <v/>
      </c>
      <c r="E371" s="76" t="str">
        <f t="shared" si="33"/>
        <v/>
      </c>
      <c r="F371" s="76" t="str">
        <f t="shared" si="34"/>
        <v/>
      </c>
      <c r="G371" s="76" t="str">
        <f t="shared" si="35"/>
        <v/>
      </c>
    </row>
    <row r="372" spans="1:7">
      <c r="A372" s="73" t="str">
        <f t="shared" si="30"/>
        <v/>
      </c>
      <c r="B372" s="74" t="str">
        <f t="shared" si="31"/>
        <v/>
      </c>
      <c r="C372" s="75" t="str">
        <f>IF(A372="","",IF(variable,IF(A372&lt;MortgageCalculator!$L$6*periods_per_year,start_rate,IF(MortgageCalculator!$L$10&gt;=0,MIN(MortgageCalculator!$L$7,start_rate+MortgageCalculator!$L$10*ROUNDUP((A372-MortgageCalculator!$L$6*periods_per_year)/MortgageCalculator!$L$9,0)),MAX(MortgageCalculator!$L$8,start_rate+MortgageCalculator!$L$10*ROUNDUP((A372-MortgageCalculator!$L$6*periods_per_year)/MortgageCalculator!$L$9,0)))),start_rate))</f>
        <v/>
      </c>
      <c r="D372" s="76" t="str">
        <f t="shared" si="32"/>
        <v/>
      </c>
      <c r="E372" s="76" t="str">
        <f t="shared" si="33"/>
        <v/>
      </c>
      <c r="F372" s="76" t="str">
        <f t="shared" si="34"/>
        <v/>
      </c>
      <c r="G372" s="76" t="str">
        <f t="shared" si="35"/>
        <v/>
      </c>
    </row>
    <row r="373" spans="1:7">
      <c r="A373" s="73" t="str">
        <f t="shared" si="30"/>
        <v/>
      </c>
      <c r="B373" s="74" t="str">
        <f t="shared" si="31"/>
        <v/>
      </c>
      <c r="C373" s="75" t="str">
        <f>IF(A373="","",IF(variable,IF(A373&lt;MortgageCalculator!$L$6*periods_per_year,start_rate,IF(MortgageCalculator!$L$10&gt;=0,MIN(MortgageCalculator!$L$7,start_rate+MortgageCalculator!$L$10*ROUNDUP((A373-MortgageCalculator!$L$6*periods_per_year)/MortgageCalculator!$L$9,0)),MAX(MortgageCalculator!$L$8,start_rate+MortgageCalculator!$L$10*ROUNDUP((A373-MortgageCalculator!$L$6*periods_per_year)/MortgageCalculator!$L$9,0)))),start_rate))</f>
        <v/>
      </c>
      <c r="D373" s="76" t="str">
        <f t="shared" si="32"/>
        <v/>
      </c>
      <c r="E373" s="76" t="str">
        <f t="shared" si="33"/>
        <v/>
      </c>
      <c r="F373" s="76" t="str">
        <f t="shared" si="34"/>
        <v/>
      </c>
      <c r="G373" s="76" t="str">
        <f t="shared" si="35"/>
        <v/>
      </c>
    </row>
    <row r="374" spans="1:7">
      <c r="A374" s="73" t="str">
        <f t="shared" si="30"/>
        <v/>
      </c>
      <c r="B374" s="74" t="str">
        <f t="shared" si="31"/>
        <v/>
      </c>
      <c r="C374" s="75" t="str">
        <f>IF(A374="","",IF(variable,IF(A374&lt;MortgageCalculator!$L$6*periods_per_year,start_rate,IF(MortgageCalculator!$L$10&gt;=0,MIN(MortgageCalculator!$L$7,start_rate+MortgageCalculator!$L$10*ROUNDUP((A374-MortgageCalculator!$L$6*periods_per_year)/MortgageCalculator!$L$9,0)),MAX(MortgageCalculator!$L$8,start_rate+MortgageCalculator!$L$10*ROUNDUP((A374-MortgageCalculator!$L$6*periods_per_year)/MortgageCalculator!$L$9,0)))),start_rate))</f>
        <v/>
      </c>
      <c r="D374" s="76" t="str">
        <f t="shared" si="32"/>
        <v/>
      </c>
      <c r="E374" s="76" t="str">
        <f t="shared" si="33"/>
        <v/>
      </c>
      <c r="F374" s="76" t="str">
        <f t="shared" si="34"/>
        <v/>
      </c>
      <c r="G374" s="76" t="str">
        <f t="shared" si="35"/>
        <v/>
      </c>
    </row>
    <row r="375" spans="1:7">
      <c r="A375" s="73" t="str">
        <f t="shared" si="30"/>
        <v/>
      </c>
      <c r="B375" s="74" t="str">
        <f t="shared" si="31"/>
        <v/>
      </c>
      <c r="C375" s="75" t="str">
        <f>IF(A375="","",IF(variable,IF(A375&lt;MortgageCalculator!$L$6*periods_per_year,start_rate,IF(MortgageCalculator!$L$10&gt;=0,MIN(MortgageCalculator!$L$7,start_rate+MortgageCalculator!$L$10*ROUNDUP((A375-MortgageCalculator!$L$6*periods_per_year)/MortgageCalculator!$L$9,0)),MAX(MortgageCalculator!$L$8,start_rate+MortgageCalculator!$L$10*ROUNDUP((A375-MortgageCalculator!$L$6*periods_per_year)/MortgageCalculator!$L$9,0)))),start_rate))</f>
        <v/>
      </c>
      <c r="D375" s="76" t="str">
        <f t="shared" si="32"/>
        <v/>
      </c>
      <c r="E375" s="76" t="str">
        <f t="shared" si="33"/>
        <v/>
      </c>
      <c r="F375" s="76" t="str">
        <f t="shared" si="34"/>
        <v/>
      </c>
      <c r="G375" s="76" t="str">
        <f t="shared" si="35"/>
        <v/>
      </c>
    </row>
    <row r="376" spans="1:7">
      <c r="A376" s="73" t="str">
        <f t="shared" si="30"/>
        <v/>
      </c>
      <c r="B376" s="74" t="str">
        <f t="shared" si="31"/>
        <v/>
      </c>
      <c r="C376" s="75" t="str">
        <f>IF(A376="","",IF(variable,IF(A376&lt;MortgageCalculator!$L$6*periods_per_year,start_rate,IF(MortgageCalculator!$L$10&gt;=0,MIN(MortgageCalculator!$L$7,start_rate+MortgageCalculator!$L$10*ROUNDUP((A376-MortgageCalculator!$L$6*periods_per_year)/MortgageCalculator!$L$9,0)),MAX(MortgageCalculator!$L$8,start_rate+MortgageCalculator!$L$10*ROUNDUP((A376-MortgageCalculator!$L$6*periods_per_year)/MortgageCalculator!$L$9,0)))),start_rate))</f>
        <v/>
      </c>
      <c r="D376" s="76" t="str">
        <f t="shared" si="32"/>
        <v/>
      </c>
      <c r="E376" s="76" t="str">
        <f t="shared" si="33"/>
        <v/>
      </c>
      <c r="F376" s="76" t="str">
        <f t="shared" si="34"/>
        <v/>
      </c>
      <c r="G376" s="76" t="str">
        <f t="shared" si="35"/>
        <v/>
      </c>
    </row>
    <row r="377" spans="1:7">
      <c r="A377" s="73" t="str">
        <f t="shared" si="30"/>
        <v/>
      </c>
      <c r="B377" s="74" t="str">
        <f t="shared" si="31"/>
        <v/>
      </c>
      <c r="C377" s="75" t="str">
        <f>IF(A377="","",IF(variable,IF(A377&lt;MortgageCalculator!$L$6*periods_per_year,start_rate,IF(MortgageCalculator!$L$10&gt;=0,MIN(MortgageCalculator!$L$7,start_rate+MortgageCalculator!$L$10*ROUNDUP((A377-MortgageCalculator!$L$6*periods_per_year)/MortgageCalculator!$L$9,0)),MAX(MortgageCalculator!$L$8,start_rate+MortgageCalculator!$L$10*ROUNDUP((A377-MortgageCalculator!$L$6*periods_per_year)/MortgageCalculator!$L$9,0)))),start_rate))</f>
        <v/>
      </c>
      <c r="D377" s="76" t="str">
        <f t="shared" si="32"/>
        <v/>
      </c>
      <c r="E377" s="76" t="str">
        <f t="shared" si="33"/>
        <v/>
      </c>
      <c r="F377" s="76" t="str">
        <f t="shared" si="34"/>
        <v/>
      </c>
      <c r="G377" s="76" t="str">
        <f t="shared" si="35"/>
        <v/>
      </c>
    </row>
    <row r="378" spans="1:7">
      <c r="A378" s="73" t="str">
        <f t="shared" si="30"/>
        <v/>
      </c>
      <c r="B378" s="74" t="str">
        <f t="shared" si="31"/>
        <v/>
      </c>
      <c r="C378" s="75" t="str">
        <f>IF(A378="","",IF(variable,IF(A378&lt;MortgageCalculator!$L$6*periods_per_year,start_rate,IF(MortgageCalculator!$L$10&gt;=0,MIN(MortgageCalculator!$L$7,start_rate+MortgageCalculator!$L$10*ROUNDUP((A378-MortgageCalculator!$L$6*periods_per_year)/MortgageCalculator!$L$9,0)),MAX(MortgageCalculator!$L$8,start_rate+MortgageCalculator!$L$10*ROUNDUP((A378-MortgageCalculator!$L$6*periods_per_year)/MortgageCalculator!$L$9,0)))),start_rate))</f>
        <v/>
      </c>
      <c r="D378" s="76" t="str">
        <f t="shared" si="32"/>
        <v/>
      </c>
      <c r="E378" s="76" t="str">
        <f t="shared" si="33"/>
        <v/>
      </c>
      <c r="F378" s="76" t="str">
        <f t="shared" si="34"/>
        <v/>
      </c>
      <c r="G378" s="76" t="str">
        <f t="shared" si="35"/>
        <v/>
      </c>
    </row>
    <row r="379" spans="1:7">
      <c r="A379" s="73" t="str">
        <f t="shared" si="30"/>
        <v/>
      </c>
      <c r="B379" s="74" t="str">
        <f t="shared" si="31"/>
        <v/>
      </c>
      <c r="C379" s="75" t="str">
        <f>IF(A379="","",IF(variable,IF(A379&lt;MortgageCalculator!$L$6*periods_per_year,start_rate,IF(MortgageCalculator!$L$10&gt;=0,MIN(MortgageCalculator!$L$7,start_rate+MortgageCalculator!$L$10*ROUNDUP((A379-MortgageCalculator!$L$6*periods_per_year)/MortgageCalculator!$L$9,0)),MAX(MortgageCalculator!$L$8,start_rate+MortgageCalculator!$L$10*ROUNDUP((A379-MortgageCalculator!$L$6*periods_per_year)/MortgageCalculator!$L$9,0)))),start_rate))</f>
        <v/>
      </c>
      <c r="D379" s="76" t="str">
        <f t="shared" si="32"/>
        <v/>
      </c>
      <c r="E379" s="76" t="str">
        <f t="shared" si="33"/>
        <v/>
      </c>
      <c r="F379" s="76" t="str">
        <f t="shared" si="34"/>
        <v/>
      </c>
      <c r="G379" s="76" t="str">
        <f t="shared" si="35"/>
        <v/>
      </c>
    </row>
    <row r="380" spans="1:7">
      <c r="A380" s="73" t="str">
        <f t="shared" si="30"/>
        <v/>
      </c>
      <c r="B380" s="74" t="str">
        <f t="shared" si="31"/>
        <v/>
      </c>
      <c r="C380" s="75" t="str">
        <f>IF(A380="","",IF(variable,IF(A380&lt;MortgageCalculator!$L$6*periods_per_year,start_rate,IF(MortgageCalculator!$L$10&gt;=0,MIN(MortgageCalculator!$L$7,start_rate+MortgageCalculator!$L$10*ROUNDUP((A380-MortgageCalculator!$L$6*periods_per_year)/MortgageCalculator!$L$9,0)),MAX(MortgageCalculator!$L$8,start_rate+MortgageCalculator!$L$10*ROUNDUP((A380-MortgageCalculator!$L$6*periods_per_year)/MortgageCalculator!$L$9,0)))),start_rate))</f>
        <v/>
      </c>
      <c r="D380" s="76" t="str">
        <f t="shared" si="32"/>
        <v/>
      </c>
      <c r="E380" s="76" t="str">
        <f t="shared" si="33"/>
        <v/>
      </c>
      <c r="F380" s="76" t="str">
        <f t="shared" si="34"/>
        <v/>
      </c>
      <c r="G380" s="76" t="str">
        <f t="shared" si="35"/>
        <v/>
      </c>
    </row>
    <row r="381" spans="1:7">
      <c r="A381" s="73" t="str">
        <f t="shared" si="30"/>
        <v/>
      </c>
      <c r="B381" s="74" t="str">
        <f t="shared" si="31"/>
        <v/>
      </c>
      <c r="C381" s="75" t="str">
        <f>IF(A381="","",IF(variable,IF(A381&lt;MortgageCalculator!$L$6*periods_per_year,start_rate,IF(MortgageCalculator!$L$10&gt;=0,MIN(MortgageCalculator!$L$7,start_rate+MortgageCalculator!$L$10*ROUNDUP((A381-MortgageCalculator!$L$6*periods_per_year)/MortgageCalculator!$L$9,0)),MAX(MortgageCalculator!$L$8,start_rate+MortgageCalculator!$L$10*ROUNDUP((A381-MortgageCalculator!$L$6*periods_per_year)/MortgageCalculator!$L$9,0)))),start_rate))</f>
        <v/>
      </c>
      <c r="D381" s="76" t="str">
        <f t="shared" si="32"/>
        <v/>
      </c>
      <c r="E381" s="76" t="str">
        <f t="shared" si="33"/>
        <v/>
      </c>
      <c r="F381" s="76" t="str">
        <f t="shared" si="34"/>
        <v/>
      </c>
      <c r="G381" s="76" t="str">
        <f t="shared" si="35"/>
        <v/>
      </c>
    </row>
    <row r="382" spans="1:7">
      <c r="A382" s="73" t="str">
        <f t="shared" si="30"/>
        <v/>
      </c>
      <c r="B382" s="74" t="str">
        <f t="shared" si="31"/>
        <v/>
      </c>
      <c r="C382" s="75" t="str">
        <f>IF(A382="","",IF(variable,IF(A382&lt;MortgageCalculator!$L$6*periods_per_year,start_rate,IF(MortgageCalculator!$L$10&gt;=0,MIN(MortgageCalculator!$L$7,start_rate+MortgageCalculator!$L$10*ROUNDUP((A382-MortgageCalculator!$L$6*periods_per_year)/MortgageCalculator!$L$9,0)),MAX(MortgageCalculator!$L$8,start_rate+MortgageCalculator!$L$10*ROUNDUP((A382-MortgageCalculator!$L$6*periods_per_year)/MortgageCalculator!$L$9,0)))),start_rate))</f>
        <v/>
      </c>
      <c r="D382" s="76" t="str">
        <f t="shared" si="32"/>
        <v/>
      </c>
      <c r="E382" s="76" t="str">
        <f t="shared" si="33"/>
        <v/>
      </c>
      <c r="F382" s="76" t="str">
        <f t="shared" si="34"/>
        <v/>
      </c>
      <c r="G382" s="76" t="str">
        <f t="shared" si="35"/>
        <v/>
      </c>
    </row>
    <row r="383" spans="1:7">
      <c r="A383" s="73" t="str">
        <f t="shared" si="30"/>
        <v/>
      </c>
      <c r="B383" s="74" t="str">
        <f t="shared" si="31"/>
        <v/>
      </c>
      <c r="C383" s="75" t="str">
        <f>IF(A383="","",IF(variable,IF(A383&lt;MortgageCalculator!$L$6*periods_per_year,start_rate,IF(MortgageCalculator!$L$10&gt;=0,MIN(MortgageCalculator!$L$7,start_rate+MortgageCalculator!$L$10*ROUNDUP((A383-MortgageCalculator!$L$6*periods_per_year)/MortgageCalculator!$L$9,0)),MAX(MortgageCalculator!$L$8,start_rate+MortgageCalculator!$L$10*ROUNDUP((A383-MortgageCalculator!$L$6*periods_per_year)/MortgageCalculator!$L$9,0)))),start_rate))</f>
        <v/>
      </c>
      <c r="D383" s="76" t="str">
        <f t="shared" si="32"/>
        <v/>
      </c>
      <c r="E383" s="76" t="str">
        <f t="shared" si="33"/>
        <v/>
      </c>
      <c r="F383" s="76" t="str">
        <f t="shared" si="34"/>
        <v/>
      </c>
      <c r="G383" s="76" t="str">
        <f t="shared" si="35"/>
        <v/>
      </c>
    </row>
    <row r="384" spans="1:7">
      <c r="A384" s="73" t="str">
        <f t="shared" si="30"/>
        <v/>
      </c>
      <c r="B384" s="74" t="str">
        <f t="shared" si="31"/>
        <v/>
      </c>
      <c r="C384" s="75" t="str">
        <f>IF(A384="","",IF(variable,IF(A384&lt;MortgageCalculator!$L$6*periods_per_year,start_rate,IF(MortgageCalculator!$L$10&gt;=0,MIN(MortgageCalculator!$L$7,start_rate+MortgageCalculator!$L$10*ROUNDUP((A384-MortgageCalculator!$L$6*periods_per_year)/MortgageCalculator!$L$9,0)),MAX(MortgageCalculator!$L$8,start_rate+MortgageCalculator!$L$10*ROUNDUP((A384-MortgageCalculator!$L$6*periods_per_year)/MortgageCalculator!$L$9,0)))),start_rate))</f>
        <v/>
      </c>
      <c r="D384" s="76" t="str">
        <f t="shared" si="32"/>
        <v/>
      </c>
      <c r="E384" s="76" t="str">
        <f t="shared" si="33"/>
        <v/>
      </c>
      <c r="F384" s="76" t="str">
        <f t="shared" si="34"/>
        <v/>
      </c>
      <c r="G384" s="76" t="str">
        <f t="shared" si="35"/>
        <v/>
      </c>
    </row>
    <row r="385" spans="1:7">
      <c r="A385" s="73" t="str">
        <f t="shared" si="30"/>
        <v/>
      </c>
      <c r="B385" s="74" t="str">
        <f t="shared" si="31"/>
        <v/>
      </c>
      <c r="C385" s="75" t="str">
        <f>IF(A385="","",IF(variable,IF(A385&lt;MortgageCalculator!$L$6*periods_per_year,start_rate,IF(MortgageCalculator!$L$10&gt;=0,MIN(MortgageCalculator!$L$7,start_rate+MortgageCalculator!$L$10*ROUNDUP((A385-MortgageCalculator!$L$6*periods_per_year)/MortgageCalculator!$L$9,0)),MAX(MortgageCalculator!$L$8,start_rate+MortgageCalculator!$L$10*ROUNDUP((A385-MortgageCalculator!$L$6*periods_per_year)/MortgageCalculator!$L$9,0)))),start_rate))</f>
        <v/>
      </c>
      <c r="D385" s="76" t="str">
        <f t="shared" si="32"/>
        <v/>
      </c>
      <c r="E385" s="76" t="str">
        <f t="shared" si="33"/>
        <v/>
      </c>
      <c r="F385" s="76" t="str">
        <f t="shared" si="34"/>
        <v/>
      </c>
      <c r="G385" s="76" t="str">
        <f t="shared" si="35"/>
        <v/>
      </c>
    </row>
    <row r="386" spans="1:7">
      <c r="A386" s="73" t="str">
        <f t="shared" si="30"/>
        <v/>
      </c>
      <c r="B386" s="74" t="str">
        <f t="shared" si="31"/>
        <v/>
      </c>
      <c r="C386" s="75" t="str">
        <f>IF(A386="","",IF(variable,IF(A386&lt;MortgageCalculator!$L$6*periods_per_year,start_rate,IF(MortgageCalculator!$L$10&gt;=0,MIN(MortgageCalculator!$L$7,start_rate+MortgageCalculator!$L$10*ROUNDUP((A386-MortgageCalculator!$L$6*periods_per_year)/MortgageCalculator!$L$9,0)),MAX(MortgageCalculator!$L$8,start_rate+MortgageCalculator!$L$10*ROUNDUP((A386-MortgageCalculator!$L$6*periods_per_year)/MortgageCalculator!$L$9,0)))),start_rate))</f>
        <v/>
      </c>
      <c r="D386" s="76" t="str">
        <f t="shared" si="32"/>
        <v/>
      </c>
      <c r="E386" s="76" t="str">
        <f t="shared" si="33"/>
        <v/>
      </c>
      <c r="F386" s="76" t="str">
        <f t="shared" si="34"/>
        <v/>
      </c>
      <c r="G386" s="76" t="str">
        <f t="shared" si="35"/>
        <v/>
      </c>
    </row>
    <row r="387" spans="1:7">
      <c r="A387" s="73" t="str">
        <f t="shared" si="30"/>
        <v/>
      </c>
      <c r="B387" s="74" t="str">
        <f t="shared" si="31"/>
        <v/>
      </c>
      <c r="C387" s="75" t="str">
        <f>IF(A387="","",IF(variable,IF(A387&lt;MortgageCalculator!$L$6*periods_per_year,start_rate,IF(MortgageCalculator!$L$10&gt;=0,MIN(MortgageCalculator!$L$7,start_rate+MortgageCalculator!$L$10*ROUNDUP((A387-MortgageCalculator!$L$6*periods_per_year)/MortgageCalculator!$L$9,0)),MAX(MortgageCalculator!$L$8,start_rate+MortgageCalculator!$L$10*ROUNDUP((A387-MortgageCalculator!$L$6*periods_per_year)/MortgageCalculator!$L$9,0)))),start_rate))</f>
        <v/>
      </c>
      <c r="D387" s="76" t="str">
        <f t="shared" si="32"/>
        <v/>
      </c>
      <c r="E387" s="76" t="str">
        <f t="shared" si="33"/>
        <v/>
      </c>
      <c r="F387" s="76" t="str">
        <f t="shared" si="34"/>
        <v/>
      </c>
      <c r="G387" s="76" t="str">
        <f t="shared" si="35"/>
        <v/>
      </c>
    </row>
    <row r="388" spans="1:7">
      <c r="A388" s="73" t="str">
        <f t="shared" ref="A388:A451" si="36">IF(G387="","",IF(OR(A387&gt;=nper,ROUND(G387,2)&lt;=0),"",A387+1))</f>
        <v/>
      </c>
      <c r="B388" s="74" t="str">
        <f t="shared" ref="B388:B451" si="37">IF(A388="","",IF(OR(periods_per_year=26,periods_per_year=52),IF(periods_per_year=26,IF(A388=1,fpdate,B387+14),IF(periods_per_year=52,IF(A388=1,fpdate,B387+7),"n/a")),IF(periods_per_year=24,DATE(YEAR(fpdate),MONTH(fpdate)+(A388-1)/2+IF(AND(DAY(fpdate)&gt;=15,MOD(A388,2)=0),1,0),IF(MOD(A388,2)=0,IF(DAY(fpdate)&gt;=15,DAY(fpdate)-14,DAY(fpdate)+14),DAY(fpdate))),IF(DAY(DATE(YEAR(fpdate),MONTH(fpdate)+A388-1,DAY(fpdate)))&lt;&gt;DAY(fpdate),DATE(YEAR(fpdate),MONTH(fpdate)+A388,0),DATE(YEAR(fpdate),MONTH(fpdate)+A388-1,DAY(fpdate))))))</f>
        <v/>
      </c>
      <c r="C388" s="75" t="str">
        <f>IF(A388="","",IF(variable,IF(A388&lt;MortgageCalculator!$L$6*periods_per_year,start_rate,IF(MortgageCalculator!$L$10&gt;=0,MIN(MortgageCalculator!$L$7,start_rate+MortgageCalculator!$L$10*ROUNDUP((A388-MortgageCalculator!$L$6*periods_per_year)/MortgageCalculator!$L$9,0)),MAX(MortgageCalculator!$L$8,start_rate+MortgageCalculator!$L$10*ROUNDUP((A388-MortgageCalculator!$L$6*periods_per_year)/MortgageCalculator!$L$9,0)))),start_rate))</f>
        <v/>
      </c>
      <c r="D388" s="76" t="str">
        <f t="shared" ref="D388:D451" si="38">IF(A388="","",ROUND((((1+C388/CP)^(CP/periods_per_year))-1)*G387,2))</f>
        <v/>
      </c>
      <c r="E388" s="76" t="str">
        <f t="shared" ref="E388:E451" si="39">IF(A388="","",IF(A388=nper,G387+D388,MIN(G387+D388,IF(C388=C387,E387,ROUND(-PMT(((1+C388/CP)^(CP/periods_per_year))-1,nper-A388+1,G387),2)))))</f>
        <v/>
      </c>
      <c r="F388" s="76" t="str">
        <f t="shared" ref="F388:F451" si="40">IF(A388="","",E388-D388)</f>
        <v/>
      </c>
      <c r="G388" s="76" t="str">
        <f t="shared" ref="G388:G451" si="41">IF(A388="","",G387-F388)</f>
        <v/>
      </c>
    </row>
    <row r="389" spans="1:7">
      <c r="A389" s="73" t="str">
        <f t="shared" si="36"/>
        <v/>
      </c>
      <c r="B389" s="74" t="str">
        <f t="shared" si="37"/>
        <v/>
      </c>
      <c r="C389" s="75" t="str">
        <f>IF(A389="","",IF(variable,IF(A389&lt;MortgageCalculator!$L$6*periods_per_year,start_rate,IF(MortgageCalculator!$L$10&gt;=0,MIN(MortgageCalculator!$L$7,start_rate+MortgageCalculator!$L$10*ROUNDUP((A389-MortgageCalculator!$L$6*periods_per_year)/MortgageCalculator!$L$9,0)),MAX(MortgageCalculator!$L$8,start_rate+MortgageCalculator!$L$10*ROUNDUP((A389-MortgageCalculator!$L$6*periods_per_year)/MortgageCalculator!$L$9,0)))),start_rate))</f>
        <v/>
      </c>
      <c r="D389" s="76" t="str">
        <f t="shared" si="38"/>
        <v/>
      </c>
      <c r="E389" s="76" t="str">
        <f t="shared" si="39"/>
        <v/>
      </c>
      <c r="F389" s="76" t="str">
        <f t="shared" si="40"/>
        <v/>
      </c>
      <c r="G389" s="76" t="str">
        <f t="shared" si="41"/>
        <v/>
      </c>
    </row>
    <row r="390" spans="1:7">
      <c r="A390" s="73" t="str">
        <f t="shared" si="36"/>
        <v/>
      </c>
      <c r="B390" s="74" t="str">
        <f t="shared" si="37"/>
        <v/>
      </c>
      <c r="C390" s="75" t="str">
        <f>IF(A390="","",IF(variable,IF(A390&lt;MortgageCalculator!$L$6*periods_per_year,start_rate,IF(MortgageCalculator!$L$10&gt;=0,MIN(MortgageCalculator!$L$7,start_rate+MortgageCalculator!$L$10*ROUNDUP((A390-MortgageCalculator!$L$6*periods_per_year)/MortgageCalculator!$L$9,0)),MAX(MortgageCalculator!$L$8,start_rate+MortgageCalculator!$L$10*ROUNDUP((A390-MortgageCalculator!$L$6*periods_per_year)/MortgageCalculator!$L$9,0)))),start_rate))</f>
        <v/>
      </c>
      <c r="D390" s="76" t="str">
        <f t="shared" si="38"/>
        <v/>
      </c>
      <c r="E390" s="76" t="str">
        <f t="shared" si="39"/>
        <v/>
      </c>
      <c r="F390" s="76" t="str">
        <f t="shared" si="40"/>
        <v/>
      </c>
      <c r="G390" s="76" t="str">
        <f t="shared" si="41"/>
        <v/>
      </c>
    </row>
    <row r="391" spans="1:7">
      <c r="A391" s="73" t="str">
        <f t="shared" si="36"/>
        <v/>
      </c>
      <c r="B391" s="74" t="str">
        <f t="shared" si="37"/>
        <v/>
      </c>
      <c r="C391" s="75" t="str">
        <f>IF(A391="","",IF(variable,IF(A391&lt;MortgageCalculator!$L$6*periods_per_year,start_rate,IF(MortgageCalculator!$L$10&gt;=0,MIN(MortgageCalculator!$L$7,start_rate+MortgageCalculator!$L$10*ROUNDUP((A391-MortgageCalculator!$L$6*periods_per_year)/MortgageCalculator!$L$9,0)),MAX(MortgageCalculator!$L$8,start_rate+MortgageCalculator!$L$10*ROUNDUP((A391-MortgageCalculator!$L$6*periods_per_year)/MortgageCalculator!$L$9,0)))),start_rate))</f>
        <v/>
      </c>
      <c r="D391" s="76" t="str">
        <f t="shared" si="38"/>
        <v/>
      </c>
      <c r="E391" s="76" t="str">
        <f t="shared" si="39"/>
        <v/>
      </c>
      <c r="F391" s="76" t="str">
        <f t="shared" si="40"/>
        <v/>
      </c>
      <c r="G391" s="76" t="str">
        <f t="shared" si="41"/>
        <v/>
      </c>
    </row>
    <row r="392" spans="1:7">
      <c r="A392" s="73" t="str">
        <f t="shared" si="36"/>
        <v/>
      </c>
      <c r="B392" s="74" t="str">
        <f t="shared" si="37"/>
        <v/>
      </c>
      <c r="C392" s="75" t="str">
        <f>IF(A392="","",IF(variable,IF(A392&lt;MortgageCalculator!$L$6*periods_per_year,start_rate,IF(MortgageCalculator!$L$10&gt;=0,MIN(MortgageCalculator!$L$7,start_rate+MortgageCalculator!$L$10*ROUNDUP((A392-MortgageCalculator!$L$6*periods_per_year)/MortgageCalculator!$L$9,0)),MAX(MortgageCalculator!$L$8,start_rate+MortgageCalculator!$L$10*ROUNDUP((A392-MortgageCalculator!$L$6*periods_per_year)/MortgageCalculator!$L$9,0)))),start_rate))</f>
        <v/>
      </c>
      <c r="D392" s="76" t="str">
        <f t="shared" si="38"/>
        <v/>
      </c>
      <c r="E392" s="76" t="str">
        <f t="shared" si="39"/>
        <v/>
      </c>
      <c r="F392" s="76" t="str">
        <f t="shared" si="40"/>
        <v/>
      </c>
      <c r="G392" s="76" t="str">
        <f t="shared" si="41"/>
        <v/>
      </c>
    </row>
    <row r="393" spans="1:7">
      <c r="A393" s="73" t="str">
        <f t="shared" si="36"/>
        <v/>
      </c>
      <c r="B393" s="74" t="str">
        <f t="shared" si="37"/>
        <v/>
      </c>
      <c r="C393" s="75" t="str">
        <f>IF(A393="","",IF(variable,IF(A393&lt;MortgageCalculator!$L$6*periods_per_year,start_rate,IF(MortgageCalculator!$L$10&gt;=0,MIN(MortgageCalculator!$L$7,start_rate+MortgageCalculator!$L$10*ROUNDUP((A393-MortgageCalculator!$L$6*periods_per_year)/MortgageCalculator!$L$9,0)),MAX(MortgageCalculator!$L$8,start_rate+MortgageCalculator!$L$10*ROUNDUP((A393-MortgageCalculator!$L$6*periods_per_year)/MortgageCalculator!$L$9,0)))),start_rate))</f>
        <v/>
      </c>
      <c r="D393" s="76" t="str">
        <f t="shared" si="38"/>
        <v/>
      </c>
      <c r="E393" s="76" t="str">
        <f t="shared" si="39"/>
        <v/>
      </c>
      <c r="F393" s="76" t="str">
        <f t="shared" si="40"/>
        <v/>
      </c>
      <c r="G393" s="76" t="str">
        <f t="shared" si="41"/>
        <v/>
      </c>
    </row>
    <row r="394" spans="1:7">
      <c r="A394" s="73" t="str">
        <f t="shared" si="36"/>
        <v/>
      </c>
      <c r="B394" s="74" t="str">
        <f t="shared" si="37"/>
        <v/>
      </c>
      <c r="C394" s="75" t="str">
        <f>IF(A394="","",IF(variable,IF(A394&lt;MortgageCalculator!$L$6*periods_per_year,start_rate,IF(MortgageCalculator!$L$10&gt;=0,MIN(MortgageCalculator!$L$7,start_rate+MortgageCalculator!$L$10*ROUNDUP((A394-MortgageCalculator!$L$6*periods_per_year)/MortgageCalculator!$L$9,0)),MAX(MortgageCalculator!$L$8,start_rate+MortgageCalculator!$L$10*ROUNDUP((A394-MortgageCalculator!$L$6*periods_per_year)/MortgageCalculator!$L$9,0)))),start_rate))</f>
        <v/>
      </c>
      <c r="D394" s="76" t="str">
        <f t="shared" si="38"/>
        <v/>
      </c>
      <c r="E394" s="76" t="str">
        <f t="shared" si="39"/>
        <v/>
      </c>
      <c r="F394" s="76" t="str">
        <f t="shared" si="40"/>
        <v/>
      </c>
      <c r="G394" s="76" t="str">
        <f t="shared" si="41"/>
        <v/>
      </c>
    </row>
    <row r="395" spans="1:7">
      <c r="A395" s="73" t="str">
        <f t="shared" si="36"/>
        <v/>
      </c>
      <c r="B395" s="74" t="str">
        <f t="shared" si="37"/>
        <v/>
      </c>
      <c r="C395" s="75" t="str">
        <f>IF(A395="","",IF(variable,IF(A395&lt;MortgageCalculator!$L$6*periods_per_year,start_rate,IF(MortgageCalculator!$L$10&gt;=0,MIN(MortgageCalculator!$L$7,start_rate+MortgageCalculator!$L$10*ROUNDUP((A395-MortgageCalculator!$L$6*periods_per_year)/MortgageCalculator!$L$9,0)),MAX(MortgageCalculator!$L$8,start_rate+MortgageCalculator!$L$10*ROUNDUP((A395-MortgageCalculator!$L$6*periods_per_year)/MortgageCalculator!$L$9,0)))),start_rate))</f>
        <v/>
      </c>
      <c r="D395" s="76" t="str">
        <f t="shared" si="38"/>
        <v/>
      </c>
      <c r="E395" s="76" t="str">
        <f t="shared" si="39"/>
        <v/>
      </c>
      <c r="F395" s="76" t="str">
        <f t="shared" si="40"/>
        <v/>
      </c>
      <c r="G395" s="76" t="str">
        <f t="shared" si="41"/>
        <v/>
      </c>
    </row>
    <row r="396" spans="1:7">
      <c r="A396" s="73" t="str">
        <f t="shared" si="36"/>
        <v/>
      </c>
      <c r="B396" s="74" t="str">
        <f t="shared" si="37"/>
        <v/>
      </c>
      <c r="C396" s="75" t="str">
        <f>IF(A396="","",IF(variable,IF(A396&lt;MortgageCalculator!$L$6*periods_per_year,start_rate,IF(MortgageCalculator!$L$10&gt;=0,MIN(MortgageCalculator!$L$7,start_rate+MortgageCalculator!$L$10*ROUNDUP((A396-MortgageCalculator!$L$6*periods_per_year)/MortgageCalculator!$L$9,0)),MAX(MortgageCalculator!$L$8,start_rate+MortgageCalculator!$L$10*ROUNDUP((A396-MortgageCalculator!$L$6*periods_per_year)/MortgageCalculator!$L$9,0)))),start_rate))</f>
        <v/>
      </c>
      <c r="D396" s="76" t="str">
        <f t="shared" si="38"/>
        <v/>
      </c>
      <c r="E396" s="76" t="str">
        <f t="shared" si="39"/>
        <v/>
      </c>
      <c r="F396" s="76" t="str">
        <f t="shared" si="40"/>
        <v/>
      </c>
      <c r="G396" s="76" t="str">
        <f t="shared" si="41"/>
        <v/>
      </c>
    </row>
    <row r="397" spans="1:7">
      <c r="A397" s="73" t="str">
        <f t="shared" si="36"/>
        <v/>
      </c>
      <c r="B397" s="74" t="str">
        <f t="shared" si="37"/>
        <v/>
      </c>
      <c r="C397" s="75" t="str">
        <f>IF(A397="","",IF(variable,IF(A397&lt;MortgageCalculator!$L$6*periods_per_year,start_rate,IF(MortgageCalculator!$L$10&gt;=0,MIN(MortgageCalculator!$L$7,start_rate+MortgageCalculator!$L$10*ROUNDUP((A397-MortgageCalculator!$L$6*periods_per_year)/MortgageCalculator!$L$9,0)),MAX(MortgageCalculator!$L$8,start_rate+MortgageCalculator!$L$10*ROUNDUP((A397-MortgageCalculator!$L$6*periods_per_year)/MortgageCalculator!$L$9,0)))),start_rate))</f>
        <v/>
      </c>
      <c r="D397" s="76" t="str">
        <f t="shared" si="38"/>
        <v/>
      </c>
      <c r="E397" s="76" t="str">
        <f t="shared" si="39"/>
        <v/>
      </c>
      <c r="F397" s="76" t="str">
        <f t="shared" si="40"/>
        <v/>
      </c>
      <c r="G397" s="76" t="str">
        <f t="shared" si="41"/>
        <v/>
      </c>
    </row>
    <row r="398" spans="1:7">
      <c r="A398" s="73" t="str">
        <f t="shared" si="36"/>
        <v/>
      </c>
      <c r="B398" s="74" t="str">
        <f t="shared" si="37"/>
        <v/>
      </c>
      <c r="C398" s="75" t="str">
        <f>IF(A398="","",IF(variable,IF(A398&lt;MortgageCalculator!$L$6*periods_per_year,start_rate,IF(MortgageCalculator!$L$10&gt;=0,MIN(MortgageCalculator!$L$7,start_rate+MortgageCalculator!$L$10*ROUNDUP((A398-MortgageCalculator!$L$6*periods_per_year)/MortgageCalculator!$L$9,0)),MAX(MortgageCalculator!$L$8,start_rate+MortgageCalculator!$L$10*ROUNDUP((A398-MortgageCalculator!$L$6*periods_per_year)/MortgageCalculator!$L$9,0)))),start_rate))</f>
        <v/>
      </c>
      <c r="D398" s="76" t="str">
        <f t="shared" si="38"/>
        <v/>
      </c>
      <c r="E398" s="76" t="str">
        <f t="shared" si="39"/>
        <v/>
      </c>
      <c r="F398" s="76" t="str">
        <f t="shared" si="40"/>
        <v/>
      </c>
      <c r="G398" s="76" t="str">
        <f t="shared" si="41"/>
        <v/>
      </c>
    </row>
    <row r="399" spans="1:7">
      <c r="A399" s="73" t="str">
        <f t="shared" si="36"/>
        <v/>
      </c>
      <c r="B399" s="74" t="str">
        <f t="shared" si="37"/>
        <v/>
      </c>
      <c r="C399" s="75" t="str">
        <f>IF(A399="","",IF(variable,IF(A399&lt;MortgageCalculator!$L$6*periods_per_year,start_rate,IF(MortgageCalculator!$L$10&gt;=0,MIN(MortgageCalculator!$L$7,start_rate+MortgageCalculator!$L$10*ROUNDUP((A399-MortgageCalculator!$L$6*periods_per_year)/MortgageCalculator!$L$9,0)),MAX(MortgageCalculator!$L$8,start_rate+MortgageCalculator!$L$10*ROUNDUP((A399-MortgageCalculator!$L$6*periods_per_year)/MortgageCalculator!$L$9,0)))),start_rate))</f>
        <v/>
      </c>
      <c r="D399" s="76" t="str">
        <f t="shared" si="38"/>
        <v/>
      </c>
      <c r="E399" s="76" t="str">
        <f t="shared" si="39"/>
        <v/>
      </c>
      <c r="F399" s="76" t="str">
        <f t="shared" si="40"/>
        <v/>
      </c>
      <c r="G399" s="76" t="str">
        <f t="shared" si="41"/>
        <v/>
      </c>
    </row>
    <row r="400" spans="1:7">
      <c r="A400" s="73" t="str">
        <f t="shared" si="36"/>
        <v/>
      </c>
      <c r="B400" s="74" t="str">
        <f t="shared" si="37"/>
        <v/>
      </c>
      <c r="C400" s="75" t="str">
        <f>IF(A400="","",IF(variable,IF(A400&lt;MortgageCalculator!$L$6*periods_per_year,start_rate,IF(MortgageCalculator!$L$10&gt;=0,MIN(MortgageCalculator!$L$7,start_rate+MortgageCalculator!$L$10*ROUNDUP((A400-MortgageCalculator!$L$6*periods_per_year)/MortgageCalculator!$L$9,0)),MAX(MortgageCalculator!$L$8,start_rate+MortgageCalculator!$L$10*ROUNDUP((A400-MortgageCalculator!$L$6*periods_per_year)/MortgageCalculator!$L$9,0)))),start_rate))</f>
        <v/>
      </c>
      <c r="D400" s="76" t="str">
        <f t="shared" si="38"/>
        <v/>
      </c>
      <c r="E400" s="76" t="str">
        <f t="shared" si="39"/>
        <v/>
      </c>
      <c r="F400" s="76" t="str">
        <f t="shared" si="40"/>
        <v/>
      </c>
      <c r="G400" s="76" t="str">
        <f t="shared" si="41"/>
        <v/>
      </c>
    </row>
    <row r="401" spans="1:7">
      <c r="A401" s="73" t="str">
        <f t="shared" si="36"/>
        <v/>
      </c>
      <c r="B401" s="74" t="str">
        <f t="shared" si="37"/>
        <v/>
      </c>
      <c r="C401" s="75" t="str">
        <f>IF(A401="","",IF(variable,IF(A401&lt;MortgageCalculator!$L$6*periods_per_year,start_rate,IF(MortgageCalculator!$L$10&gt;=0,MIN(MortgageCalculator!$L$7,start_rate+MortgageCalculator!$L$10*ROUNDUP((A401-MortgageCalculator!$L$6*periods_per_year)/MortgageCalculator!$L$9,0)),MAX(MortgageCalculator!$L$8,start_rate+MortgageCalculator!$L$10*ROUNDUP((A401-MortgageCalculator!$L$6*periods_per_year)/MortgageCalculator!$L$9,0)))),start_rate))</f>
        <v/>
      </c>
      <c r="D401" s="76" t="str">
        <f t="shared" si="38"/>
        <v/>
      </c>
      <c r="E401" s="76" t="str">
        <f t="shared" si="39"/>
        <v/>
      </c>
      <c r="F401" s="76" t="str">
        <f t="shared" si="40"/>
        <v/>
      </c>
      <c r="G401" s="76" t="str">
        <f t="shared" si="41"/>
        <v/>
      </c>
    </row>
    <row r="402" spans="1:7">
      <c r="A402" s="73" t="str">
        <f t="shared" si="36"/>
        <v/>
      </c>
      <c r="B402" s="74" t="str">
        <f t="shared" si="37"/>
        <v/>
      </c>
      <c r="C402" s="75" t="str">
        <f>IF(A402="","",IF(variable,IF(A402&lt;MortgageCalculator!$L$6*periods_per_year,start_rate,IF(MortgageCalculator!$L$10&gt;=0,MIN(MortgageCalculator!$L$7,start_rate+MortgageCalculator!$L$10*ROUNDUP((A402-MortgageCalculator!$L$6*periods_per_year)/MortgageCalculator!$L$9,0)),MAX(MortgageCalculator!$L$8,start_rate+MortgageCalculator!$L$10*ROUNDUP((A402-MortgageCalculator!$L$6*periods_per_year)/MortgageCalculator!$L$9,0)))),start_rate))</f>
        <v/>
      </c>
      <c r="D402" s="76" t="str">
        <f t="shared" si="38"/>
        <v/>
      </c>
      <c r="E402" s="76" t="str">
        <f t="shared" si="39"/>
        <v/>
      </c>
      <c r="F402" s="76" t="str">
        <f t="shared" si="40"/>
        <v/>
      </c>
      <c r="G402" s="76" t="str">
        <f t="shared" si="41"/>
        <v/>
      </c>
    </row>
    <row r="403" spans="1:7">
      <c r="A403" s="73" t="str">
        <f t="shared" si="36"/>
        <v/>
      </c>
      <c r="B403" s="74" t="str">
        <f t="shared" si="37"/>
        <v/>
      </c>
      <c r="C403" s="75" t="str">
        <f>IF(A403="","",IF(variable,IF(A403&lt;MortgageCalculator!$L$6*periods_per_year,start_rate,IF(MortgageCalculator!$L$10&gt;=0,MIN(MortgageCalculator!$L$7,start_rate+MortgageCalculator!$L$10*ROUNDUP((A403-MortgageCalculator!$L$6*periods_per_year)/MortgageCalculator!$L$9,0)),MAX(MortgageCalculator!$L$8,start_rate+MortgageCalculator!$L$10*ROUNDUP((A403-MortgageCalculator!$L$6*periods_per_year)/MortgageCalculator!$L$9,0)))),start_rate))</f>
        <v/>
      </c>
      <c r="D403" s="76" t="str">
        <f t="shared" si="38"/>
        <v/>
      </c>
      <c r="E403" s="76" t="str">
        <f t="shared" si="39"/>
        <v/>
      </c>
      <c r="F403" s="76" t="str">
        <f t="shared" si="40"/>
        <v/>
      </c>
      <c r="G403" s="76" t="str">
        <f t="shared" si="41"/>
        <v/>
      </c>
    </row>
    <row r="404" spans="1:7">
      <c r="A404" s="73" t="str">
        <f t="shared" si="36"/>
        <v/>
      </c>
      <c r="B404" s="74" t="str">
        <f t="shared" si="37"/>
        <v/>
      </c>
      <c r="C404" s="75" t="str">
        <f>IF(A404="","",IF(variable,IF(A404&lt;MortgageCalculator!$L$6*periods_per_year,start_rate,IF(MortgageCalculator!$L$10&gt;=0,MIN(MortgageCalculator!$L$7,start_rate+MortgageCalculator!$L$10*ROUNDUP((A404-MortgageCalculator!$L$6*periods_per_year)/MortgageCalculator!$L$9,0)),MAX(MortgageCalculator!$L$8,start_rate+MortgageCalculator!$L$10*ROUNDUP((A404-MortgageCalculator!$L$6*periods_per_year)/MortgageCalculator!$L$9,0)))),start_rate))</f>
        <v/>
      </c>
      <c r="D404" s="76" t="str">
        <f t="shared" si="38"/>
        <v/>
      </c>
      <c r="E404" s="76" t="str">
        <f t="shared" si="39"/>
        <v/>
      </c>
      <c r="F404" s="76" t="str">
        <f t="shared" si="40"/>
        <v/>
      </c>
      <c r="G404" s="76" t="str">
        <f t="shared" si="41"/>
        <v/>
      </c>
    </row>
    <row r="405" spans="1:7">
      <c r="A405" s="73" t="str">
        <f t="shared" si="36"/>
        <v/>
      </c>
      <c r="B405" s="74" t="str">
        <f t="shared" si="37"/>
        <v/>
      </c>
      <c r="C405" s="75" t="str">
        <f>IF(A405="","",IF(variable,IF(A405&lt;MortgageCalculator!$L$6*periods_per_year,start_rate,IF(MortgageCalculator!$L$10&gt;=0,MIN(MortgageCalculator!$L$7,start_rate+MortgageCalculator!$L$10*ROUNDUP((A405-MortgageCalculator!$L$6*periods_per_year)/MortgageCalculator!$L$9,0)),MAX(MortgageCalculator!$L$8,start_rate+MortgageCalculator!$L$10*ROUNDUP((A405-MortgageCalculator!$L$6*periods_per_year)/MortgageCalculator!$L$9,0)))),start_rate))</f>
        <v/>
      </c>
      <c r="D405" s="76" t="str">
        <f t="shared" si="38"/>
        <v/>
      </c>
      <c r="E405" s="76" t="str">
        <f t="shared" si="39"/>
        <v/>
      </c>
      <c r="F405" s="76" t="str">
        <f t="shared" si="40"/>
        <v/>
      </c>
      <c r="G405" s="76" t="str">
        <f t="shared" si="41"/>
        <v/>
      </c>
    </row>
    <row r="406" spans="1:7">
      <c r="A406" s="73" t="str">
        <f t="shared" si="36"/>
        <v/>
      </c>
      <c r="B406" s="74" t="str">
        <f t="shared" si="37"/>
        <v/>
      </c>
      <c r="C406" s="75" t="str">
        <f>IF(A406="","",IF(variable,IF(A406&lt;MortgageCalculator!$L$6*periods_per_year,start_rate,IF(MortgageCalculator!$L$10&gt;=0,MIN(MortgageCalculator!$L$7,start_rate+MortgageCalculator!$L$10*ROUNDUP((A406-MortgageCalculator!$L$6*periods_per_year)/MortgageCalculator!$L$9,0)),MAX(MortgageCalculator!$L$8,start_rate+MortgageCalculator!$L$10*ROUNDUP((A406-MortgageCalculator!$L$6*periods_per_year)/MortgageCalculator!$L$9,0)))),start_rate))</f>
        <v/>
      </c>
      <c r="D406" s="76" t="str">
        <f t="shared" si="38"/>
        <v/>
      </c>
      <c r="E406" s="76" t="str">
        <f t="shared" si="39"/>
        <v/>
      </c>
      <c r="F406" s="76" t="str">
        <f t="shared" si="40"/>
        <v/>
      </c>
      <c r="G406" s="76" t="str">
        <f t="shared" si="41"/>
        <v/>
      </c>
    </row>
    <row r="407" spans="1:7">
      <c r="A407" s="73" t="str">
        <f t="shared" si="36"/>
        <v/>
      </c>
      <c r="B407" s="74" t="str">
        <f t="shared" si="37"/>
        <v/>
      </c>
      <c r="C407" s="75" t="str">
        <f>IF(A407="","",IF(variable,IF(A407&lt;MortgageCalculator!$L$6*periods_per_year,start_rate,IF(MortgageCalculator!$L$10&gt;=0,MIN(MortgageCalculator!$L$7,start_rate+MortgageCalculator!$L$10*ROUNDUP((A407-MortgageCalculator!$L$6*periods_per_year)/MortgageCalculator!$L$9,0)),MAX(MortgageCalculator!$L$8,start_rate+MortgageCalculator!$L$10*ROUNDUP((A407-MortgageCalculator!$L$6*periods_per_year)/MortgageCalculator!$L$9,0)))),start_rate))</f>
        <v/>
      </c>
      <c r="D407" s="76" t="str">
        <f t="shared" si="38"/>
        <v/>
      </c>
      <c r="E407" s="76" t="str">
        <f t="shared" si="39"/>
        <v/>
      </c>
      <c r="F407" s="76" t="str">
        <f t="shared" si="40"/>
        <v/>
      </c>
      <c r="G407" s="76" t="str">
        <f t="shared" si="41"/>
        <v/>
      </c>
    </row>
    <row r="408" spans="1:7">
      <c r="A408" s="73" t="str">
        <f t="shared" si="36"/>
        <v/>
      </c>
      <c r="B408" s="74" t="str">
        <f t="shared" si="37"/>
        <v/>
      </c>
      <c r="C408" s="75" t="str">
        <f>IF(A408="","",IF(variable,IF(A408&lt;MortgageCalculator!$L$6*periods_per_year,start_rate,IF(MortgageCalculator!$L$10&gt;=0,MIN(MortgageCalculator!$L$7,start_rate+MortgageCalculator!$L$10*ROUNDUP((A408-MortgageCalculator!$L$6*periods_per_year)/MortgageCalculator!$L$9,0)),MAX(MortgageCalculator!$L$8,start_rate+MortgageCalculator!$L$10*ROUNDUP((A408-MortgageCalculator!$L$6*periods_per_year)/MortgageCalculator!$L$9,0)))),start_rate))</f>
        <v/>
      </c>
      <c r="D408" s="76" t="str">
        <f t="shared" si="38"/>
        <v/>
      </c>
      <c r="E408" s="76" t="str">
        <f t="shared" si="39"/>
        <v/>
      </c>
      <c r="F408" s="76" t="str">
        <f t="shared" si="40"/>
        <v/>
      </c>
      <c r="G408" s="76" t="str">
        <f t="shared" si="41"/>
        <v/>
      </c>
    </row>
    <row r="409" spans="1:7">
      <c r="A409" s="73" t="str">
        <f t="shared" si="36"/>
        <v/>
      </c>
      <c r="B409" s="74" t="str">
        <f t="shared" si="37"/>
        <v/>
      </c>
      <c r="C409" s="75" t="str">
        <f>IF(A409="","",IF(variable,IF(A409&lt;MortgageCalculator!$L$6*periods_per_year,start_rate,IF(MortgageCalculator!$L$10&gt;=0,MIN(MortgageCalculator!$L$7,start_rate+MortgageCalculator!$L$10*ROUNDUP((A409-MortgageCalculator!$L$6*periods_per_year)/MortgageCalculator!$L$9,0)),MAX(MortgageCalculator!$L$8,start_rate+MortgageCalculator!$L$10*ROUNDUP((A409-MortgageCalculator!$L$6*periods_per_year)/MortgageCalculator!$L$9,0)))),start_rate))</f>
        <v/>
      </c>
      <c r="D409" s="76" t="str">
        <f t="shared" si="38"/>
        <v/>
      </c>
      <c r="E409" s="76" t="str">
        <f t="shared" si="39"/>
        <v/>
      </c>
      <c r="F409" s="76" t="str">
        <f t="shared" si="40"/>
        <v/>
      </c>
      <c r="G409" s="76" t="str">
        <f t="shared" si="41"/>
        <v/>
      </c>
    </row>
    <row r="410" spans="1:7">
      <c r="A410" s="73" t="str">
        <f t="shared" si="36"/>
        <v/>
      </c>
      <c r="B410" s="74" t="str">
        <f t="shared" si="37"/>
        <v/>
      </c>
      <c r="C410" s="75" t="str">
        <f>IF(A410="","",IF(variable,IF(A410&lt;MortgageCalculator!$L$6*periods_per_year,start_rate,IF(MortgageCalculator!$L$10&gt;=0,MIN(MortgageCalculator!$L$7,start_rate+MortgageCalculator!$L$10*ROUNDUP((A410-MortgageCalculator!$L$6*periods_per_year)/MortgageCalculator!$L$9,0)),MAX(MortgageCalculator!$L$8,start_rate+MortgageCalculator!$L$10*ROUNDUP((A410-MortgageCalculator!$L$6*periods_per_year)/MortgageCalculator!$L$9,0)))),start_rate))</f>
        <v/>
      </c>
      <c r="D410" s="76" t="str">
        <f t="shared" si="38"/>
        <v/>
      </c>
      <c r="E410" s="76" t="str">
        <f t="shared" si="39"/>
        <v/>
      </c>
      <c r="F410" s="76" t="str">
        <f t="shared" si="40"/>
        <v/>
      </c>
      <c r="G410" s="76" t="str">
        <f t="shared" si="41"/>
        <v/>
      </c>
    </row>
    <row r="411" spans="1:7">
      <c r="A411" s="73" t="str">
        <f t="shared" si="36"/>
        <v/>
      </c>
      <c r="B411" s="74" t="str">
        <f t="shared" si="37"/>
        <v/>
      </c>
      <c r="C411" s="75" t="str">
        <f>IF(A411="","",IF(variable,IF(A411&lt;MortgageCalculator!$L$6*periods_per_year,start_rate,IF(MortgageCalculator!$L$10&gt;=0,MIN(MortgageCalculator!$L$7,start_rate+MortgageCalculator!$L$10*ROUNDUP((A411-MortgageCalculator!$L$6*periods_per_year)/MortgageCalculator!$L$9,0)),MAX(MortgageCalculator!$L$8,start_rate+MortgageCalculator!$L$10*ROUNDUP((A411-MortgageCalculator!$L$6*periods_per_year)/MortgageCalculator!$L$9,0)))),start_rate))</f>
        <v/>
      </c>
      <c r="D411" s="76" t="str">
        <f t="shared" si="38"/>
        <v/>
      </c>
      <c r="E411" s="76" t="str">
        <f t="shared" si="39"/>
        <v/>
      </c>
      <c r="F411" s="76" t="str">
        <f t="shared" si="40"/>
        <v/>
      </c>
      <c r="G411" s="76" t="str">
        <f t="shared" si="41"/>
        <v/>
      </c>
    </row>
    <row r="412" spans="1:7">
      <c r="A412" s="73" t="str">
        <f t="shared" si="36"/>
        <v/>
      </c>
      <c r="B412" s="74" t="str">
        <f t="shared" si="37"/>
        <v/>
      </c>
      <c r="C412" s="75" t="str">
        <f>IF(A412="","",IF(variable,IF(A412&lt;MortgageCalculator!$L$6*periods_per_year,start_rate,IF(MortgageCalculator!$L$10&gt;=0,MIN(MortgageCalculator!$L$7,start_rate+MortgageCalculator!$L$10*ROUNDUP((A412-MortgageCalculator!$L$6*periods_per_year)/MortgageCalculator!$L$9,0)),MAX(MortgageCalculator!$L$8,start_rate+MortgageCalculator!$L$10*ROUNDUP((A412-MortgageCalculator!$L$6*periods_per_year)/MortgageCalculator!$L$9,0)))),start_rate))</f>
        <v/>
      </c>
      <c r="D412" s="76" t="str">
        <f t="shared" si="38"/>
        <v/>
      </c>
      <c r="E412" s="76" t="str">
        <f t="shared" si="39"/>
        <v/>
      </c>
      <c r="F412" s="76" t="str">
        <f t="shared" si="40"/>
        <v/>
      </c>
      <c r="G412" s="76" t="str">
        <f t="shared" si="41"/>
        <v/>
      </c>
    </row>
    <row r="413" spans="1:7">
      <c r="A413" s="73" t="str">
        <f t="shared" si="36"/>
        <v/>
      </c>
      <c r="B413" s="74" t="str">
        <f t="shared" si="37"/>
        <v/>
      </c>
      <c r="C413" s="75" t="str">
        <f>IF(A413="","",IF(variable,IF(A413&lt;MortgageCalculator!$L$6*periods_per_year,start_rate,IF(MortgageCalculator!$L$10&gt;=0,MIN(MortgageCalculator!$L$7,start_rate+MortgageCalculator!$L$10*ROUNDUP((A413-MortgageCalculator!$L$6*periods_per_year)/MortgageCalculator!$L$9,0)),MAX(MortgageCalculator!$L$8,start_rate+MortgageCalculator!$L$10*ROUNDUP((A413-MortgageCalculator!$L$6*periods_per_year)/MortgageCalculator!$L$9,0)))),start_rate))</f>
        <v/>
      </c>
      <c r="D413" s="76" t="str">
        <f t="shared" si="38"/>
        <v/>
      </c>
      <c r="E413" s="76" t="str">
        <f t="shared" si="39"/>
        <v/>
      </c>
      <c r="F413" s="76" t="str">
        <f t="shared" si="40"/>
        <v/>
      </c>
      <c r="G413" s="76" t="str">
        <f t="shared" si="41"/>
        <v/>
      </c>
    </row>
    <row r="414" spans="1:7">
      <c r="A414" s="73" t="str">
        <f t="shared" si="36"/>
        <v/>
      </c>
      <c r="B414" s="74" t="str">
        <f t="shared" si="37"/>
        <v/>
      </c>
      <c r="C414" s="75" t="str">
        <f>IF(A414="","",IF(variable,IF(A414&lt;MortgageCalculator!$L$6*periods_per_year,start_rate,IF(MortgageCalculator!$L$10&gt;=0,MIN(MortgageCalculator!$L$7,start_rate+MortgageCalculator!$L$10*ROUNDUP((A414-MortgageCalculator!$L$6*periods_per_year)/MortgageCalculator!$L$9,0)),MAX(MortgageCalculator!$L$8,start_rate+MortgageCalculator!$L$10*ROUNDUP((A414-MortgageCalculator!$L$6*periods_per_year)/MortgageCalculator!$L$9,0)))),start_rate))</f>
        <v/>
      </c>
      <c r="D414" s="76" t="str">
        <f t="shared" si="38"/>
        <v/>
      </c>
      <c r="E414" s="76" t="str">
        <f t="shared" si="39"/>
        <v/>
      </c>
      <c r="F414" s="76" t="str">
        <f t="shared" si="40"/>
        <v/>
      </c>
      <c r="G414" s="76" t="str">
        <f t="shared" si="41"/>
        <v/>
      </c>
    </row>
    <row r="415" spans="1:7">
      <c r="A415" s="73" t="str">
        <f t="shared" si="36"/>
        <v/>
      </c>
      <c r="B415" s="74" t="str">
        <f t="shared" si="37"/>
        <v/>
      </c>
      <c r="C415" s="75" t="str">
        <f>IF(A415="","",IF(variable,IF(A415&lt;MortgageCalculator!$L$6*periods_per_year,start_rate,IF(MortgageCalculator!$L$10&gt;=0,MIN(MortgageCalculator!$L$7,start_rate+MortgageCalculator!$L$10*ROUNDUP((A415-MortgageCalculator!$L$6*periods_per_year)/MortgageCalculator!$L$9,0)),MAX(MortgageCalculator!$L$8,start_rate+MortgageCalculator!$L$10*ROUNDUP((A415-MortgageCalculator!$L$6*periods_per_year)/MortgageCalculator!$L$9,0)))),start_rate))</f>
        <v/>
      </c>
      <c r="D415" s="76" t="str">
        <f t="shared" si="38"/>
        <v/>
      </c>
      <c r="E415" s="76" t="str">
        <f t="shared" si="39"/>
        <v/>
      </c>
      <c r="F415" s="76" t="str">
        <f t="shared" si="40"/>
        <v/>
      </c>
      <c r="G415" s="76" t="str">
        <f t="shared" si="41"/>
        <v/>
      </c>
    </row>
    <row r="416" spans="1:7">
      <c r="A416" s="73" t="str">
        <f t="shared" si="36"/>
        <v/>
      </c>
      <c r="B416" s="74" t="str">
        <f t="shared" si="37"/>
        <v/>
      </c>
      <c r="C416" s="75" t="str">
        <f>IF(A416="","",IF(variable,IF(A416&lt;MortgageCalculator!$L$6*periods_per_year,start_rate,IF(MortgageCalculator!$L$10&gt;=0,MIN(MortgageCalculator!$L$7,start_rate+MortgageCalculator!$L$10*ROUNDUP((A416-MortgageCalculator!$L$6*periods_per_year)/MortgageCalculator!$L$9,0)),MAX(MortgageCalculator!$L$8,start_rate+MortgageCalculator!$L$10*ROUNDUP((A416-MortgageCalculator!$L$6*periods_per_year)/MortgageCalculator!$L$9,0)))),start_rate))</f>
        <v/>
      </c>
      <c r="D416" s="76" t="str">
        <f t="shared" si="38"/>
        <v/>
      </c>
      <c r="E416" s="76" t="str">
        <f t="shared" si="39"/>
        <v/>
      </c>
      <c r="F416" s="76" t="str">
        <f t="shared" si="40"/>
        <v/>
      </c>
      <c r="G416" s="76" t="str">
        <f t="shared" si="41"/>
        <v/>
      </c>
    </row>
    <row r="417" spans="1:7">
      <c r="A417" s="73" t="str">
        <f t="shared" si="36"/>
        <v/>
      </c>
      <c r="B417" s="74" t="str">
        <f t="shared" si="37"/>
        <v/>
      </c>
      <c r="C417" s="75" t="str">
        <f>IF(A417="","",IF(variable,IF(A417&lt;MortgageCalculator!$L$6*periods_per_year,start_rate,IF(MortgageCalculator!$L$10&gt;=0,MIN(MortgageCalculator!$L$7,start_rate+MortgageCalculator!$L$10*ROUNDUP((A417-MortgageCalculator!$L$6*periods_per_year)/MortgageCalculator!$L$9,0)),MAX(MortgageCalculator!$L$8,start_rate+MortgageCalculator!$L$10*ROUNDUP((A417-MortgageCalculator!$L$6*periods_per_year)/MortgageCalculator!$L$9,0)))),start_rate))</f>
        <v/>
      </c>
      <c r="D417" s="76" t="str">
        <f t="shared" si="38"/>
        <v/>
      </c>
      <c r="E417" s="76" t="str">
        <f t="shared" si="39"/>
        <v/>
      </c>
      <c r="F417" s="76" t="str">
        <f t="shared" si="40"/>
        <v/>
      </c>
      <c r="G417" s="76" t="str">
        <f t="shared" si="41"/>
        <v/>
      </c>
    </row>
    <row r="418" spans="1:7">
      <c r="A418" s="73" t="str">
        <f t="shared" si="36"/>
        <v/>
      </c>
      <c r="B418" s="74" t="str">
        <f t="shared" si="37"/>
        <v/>
      </c>
      <c r="C418" s="75" t="str">
        <f>IF(A418="","",IF(variable,IF(A418&lt;MortgageCalculator!$L$6*periods_per_year,start_rate,IF(MortgageCalculator!$L$10&gt;=0,MIN(MortgageCalculator!$L$7,start_rate+MortgageCalculator!$L$10*ROUNDUP((A418-MortgageCalculator!$L$6*periods_per_year)/MortgageCalculator!$L$9,0)),MAX(MortgageCalculator!$L$8,start_rate+MortgageCalculator!$L$10*ROUNDUP((A418-MortgageCalculator!$L$6*periods_per_year)/MortgageCalculator!$L$9,0)))),start_rate))</f>
        <v/>
      </c>
      <c r="D418" s="76" t="str">
        <f t="shared" si="38"/>
        <v/>
      </c>
      <c r="E418" s="76" t="str">
        <f t="shared" si="39"/>
        <v/>
      </c>
      <c r="F418" s="76" t="str">
        <f t="shared" si="40"/>
        <v/>
      </c>
      <c r="G418" s="76" t="str">
        <f t="shared" si="41"/>
        <v/>
      </c>
    </row>
    <row r="419" spans="1:7">
      <c r="A419" s="73" t="str">
        <f t="shared" si="36"/>
        <v/>
      </c>
      <c r="B419" s="74" t="str">
        <f t="shared" si="37"/>
        <v/>
      </c>
      <c r="C419" s="75" t="str">
        <f>IF(A419="","",IF(variable,IF(A419&lt;MortgageCalculator!$L$6*periods_per_year,start_rate,IF(MortgageCalculator!$L$10&gt;=0,MIN(MortgageCalculator!$L$7,start_rate+MortgageCalculator!$L$10*ROUNDUP((A419-MortgageCalculator!$L$6*periods_per_year)/MortgageCalculator!$L$9,0)),MAX(MortgageCalculator!$L$8,start_rate+MortgageCalculator!$L$10*ROUNDUP((A419-MortgageCalculator!$L$6*periods_per_year)/MortgageCalculator!$L$9,0)))),start_rate))</f>
        <v/>
      </c>
      <c r="D419" s="76" t="str">
        <f t="shared" si="38"/>
        <v/>
      </c>
      <c r="E419" s="76" t="str">
        <f t="shared" si="39"/>
        <v/>
      </c>
      <c r="F419" s="76" t="str">
        <f t="shared" si="40"/>
        <v/>
      </c>
      <c r="G419" s="76" t="str">
        <f t="shared" si="41"/>
        <v/>
      </c>
    </row>
    <row r="420" spans="1:7">
      <c r="A420" s="73" t="str">
        <f t="shared" si="36"/>
        <v/>
      </c>
      <c r="B420" s="74" t="str">
        <f t="shared" si="37"/>
        <v/>
      </c>
      <c r="C420" s="75" t="str">
        <f>IF(A420="","",IF(variable,IF(A420&lt;MortgageCalculator!$L$6*periods_per_year,start_rate,IF(MortgageCalculator!$L$10&gt;=0,MIN(MortgageCalculator!$L$7,start_rate+MortgageCalculator!$L$10*ROUNDUP((A420-MortgageCalculator!$L$6*periods_per_year)/MortgageCalculator!$L$9,0)),MAX(MortgageCalculator!$L$8,start_rate+MortgageCalculator!$L$10*ROUNDUP((A420-MortgageCalculator!$L$6*periods_per_year)/MortgageCalculator!$L$9,0)))),start_rate))</f>
        <v/>
      </c>
      <c r="D420" s="76" t="str">
        <f t="shared" si="38"/>
        <v/>
      </c>
      <c r="E420" s="76" t="str">
        <f t="shared" si="39"/>
        <v/>
      </c>
      <c r="F420" s="76" t="str">
        <f t="shared" si="40"/>
        <v/>
      </c>
      <c r="G420" s="76" t="str">
        <f t="shared" si="41"/>
        <v/>
      </c>
    </row>
    <row r="421" spans="1:7">
      <c r="A421" s="73" t="str">
        <f t="shared" si="36"/>
        <v/>
      </c>
      <c r="B421" s="74" t="str">
        <f t="shared" si="37"/>
        <v/>
      </c>
      <c r="C421" s="75" t="str">
        <f>IF(A421="","",IF(variable,IF(A421&lt;MortgageCalculator!$L$6*periods_per_year,start_rate,IF(MortgageCalculator!$L$10&gt;=0,MIN(MortgageCalculator!$L$7,start_rate+MortgageCalculator!$L$10*ROUNDUP((A421-MortgageCalculator!$L$6*periods_per_year)/MortgageCalculator!$L$9,0)),MAX(MortgageCalculator!$L$8,start_rate+MortgageCalculator!$L$10*ROUNDUP((A421-MortgageCalculator!$L$6*periods_per_year)/MortgageCalculator!$L$9,0)))),start_rate))</f>
        <v/>
      </c>
      <c r="D421" s="76" t="str">
        <f t="shared" si="38"/>
        <v/>
      </c>
      <c r="E421" s="76" t="str">
        <f t="shared" si="39"/>
        <v/>
      </c>
      <c r="F421" s="76" t="str">
        <f t="shared" si="40"/>
        <v/>
      </c>
      <c r="G421" s="76" t="str">
        <f t="shared" si="41"/>
        <v/>
      </c>
    </row>
    <row r="422" spans="1:7">
      <c r="A422" s="73" t="str">
        <f t="shared" si="36"/>
        <v/>
      </c>
      <c r="B422" s="74" t="str">
        <f t="shared" si="37"/>
        <v/>
      </c>
      <c r="C422" s="75" t="str">
        <f>IF(A422="","",IF(variable,IF(A422&lt;MortgageCalculator!$L$6*periods_per_year,start_rate,IF(MortgageCalculator!$L$10&gt;=0,MIN(MortgageCalculator!$L$7,start_rate+MortgageCalculator!$L$10*ROUNDUP((A422-MortgageCalculator!$L$6*periods_per_year)/MortgageCalculator!$L$9,0)),MAX(MortgageCalculator!$L$8,start_rate+MortgageCalculator!$L$10*ROUNDUP((A422-MortgageCalculator!$L$6*periods_per_year)/MortgageCalculator!$L$9,0)))),start_rate))</f>
        <v/>
      </c>
      <c r="D422" s="76" t="str">
        <f t="shared" si="38"/>
        <v/>
      </c>
      <c r="E422" s="76" t="str">
        <f t="shared" si="39"/>
        <v/>
      </c>
      <c r="F422" s="76" t="str">
        <f t="shared" si="40"/>
        <v/>
      </c>
      <c r="G422" s="76" t="str">
        <f t="shared" si="41"/>
        <v/>
      </c>
    </row>
    <row r="423" spans="1:7">
      <c r="A423" s="73" t="str">
        <f t="shared" si="36"/>
        <v/>
      </c>
      <c r="B423" s="74" t="str">
        <f t="shared" si="37"/>
        <v/>
      </c>
      <c r="C423" s="75" t="str">
        <f>IF(A423="","",IF(variable,IF(A423&lt;MortgageCalculator!$L$6*periods_per_year,start_rate,IF(MortgageCalculator!$L$10&gt;=0,MIN(MortgageCalculator!$L$7,start_rate+MortgageCalculator!$L$10*ROUNDUP((A423-MortgageCalculator!$L$6*periods_per_year)/MortgageCalculator!$L$9,0)),MAX(MortgageCalculator!$L$8,start_rate+MortgageCalculator!$L$10*ROUNDUP((A423-MortgageCalculator!$L$6*periods_per_year)/MortgageCalculator!$L$9,0)))),start_rate))</f>
        <v/>
      </c>
      <c r="D423" s="76" t="str">
        <f t="shared" si="38"/>
        <v/>
      </c>
      <c r="E423" s="76" t="str">
        <f t="shared" si="39"/>
        <v/>
      </c>
      <c r="F423" s="76" t="str">
        <f t="shared" si="40"/>
        <v/>
      </c>
      <c r="G423" s="76" t="str">
        <f t="shared" si="41"/>
        <v/>
      </c>
    </row>
    <row r="424" spans="1:7">
      <c r="A424" s="73" t="str">
        <f t="shared" si="36"/>
        <v/>
      </c>
      <c r="B424" s="74" t="str">
        <f t="shared" si="37"/>
        <v/>
      </c>
      <c r="C424" s="75" t="str">
        <f>IF(A424="","",IF(variable,IF(A424&lt;MortgageCalculator!$L$6*periods_per_year,start_rate,IF(MortgageCalculator!$L$10&gt;=0,MIN(MortgageCalculator!$L$7,start_rate+MortgageCalculator!$L$10*ROUNDUP((A424-MortgageCalculator!$L$6*periods_per_year)/MortgageCalculator!$L$9,0)),MAX(MortgageCalculator!$L$8,start_rate+MortgageCalculator!$L$10*ROUNDUP((A424-MortgageCalculator!$L$6*periods_per_year)/MortgageCalculator!$L$9,0)))),start_rate))</f>
        <v/>
      </c>
      <c r="D424" s="76" t="str">
        <f t="shared" si="38"/>
        <v/>
      </c>
      <c r="E424" s="76" t="str">
        <f t="shared" si="39"/>
        <v/>
      </c>
      <c r="F424" s="76" t="str">
        <f t="shared" si="40"/>
        <v/>
      </c>
      <c r="G424" s="76" t="str">
        <f t="shared" si="41"/>
        <v/>
      </c>
    </row>
    <row r="425" spans="1:7">
      <c r="A425" s="73" t="str">
        <f t="shared" si="36"/>
        <v/>
      </c>
      <c r="B425" s="74" t="str">
        <f t="shared" si="37"/>
        <v/>
      </c>
      <c r="C425" s="75" t="str">
        <f>IF(A425="","",IF(variable,IF(A425&lt;MortgageCalculator!$L$6*periods_per_year,start_rate,IF(MortgageCalculator!$L$10&gt;=0,MIN(MortgageCalculator!$L$7,start_rate+MortgageCalculator!$L$10*ROUNDUP((A425-MortgageCalculator!$L$6*periods_per_year)/MortgageCalculator!$L$9,0)),MAX(MortgageCalculator!$L$8,start_rate+MortgageCalculator!$L$10*ROUNDUP((A425-MortgageCalculator!$L$6*periods_per_year)/MortgageCalculator!$L$9,0)))),start_rate))</f>
        <v/>
      </c>
      <c r="D425" s="76" t="str">
        <f t="shared" si="38"/>
        <v/>
      </c>
      <c r="E425" s="76" t="str">
        <f t="shared" si="39"/>
        <v/>
      </c>
      <c r="F425" s="76" t="str">
        <f t="shared" si="40"/>
        <v/>
      </c>
      <c r="G425" s="76" t="str">
        <f t="shared" si="41"/>
        <v/>
      </c>
    </row>
    <row r="426" spans="1:7">
      <c r="A426" s="73" t="str">
        <f t="shared" si="36"/>
        <v/>
      </c>
      <c r="B426" s="74" t="str">
        <f t="shared" si="37"/>
        <v/>
      </c>
      <c r="C426" s="75" t="str">
        <f>IF(A426="","",IF(variable,IF(A426&lt;MortgageCalculator!$L$6*periods_per_year,start_rate,IF(MortgageCalculator!$L$10&gt;=0,MIN(MortgageCalculator!$L$7,start_rate+MortgageCalculator!$L$10*ROUNDUP((A426-MortgageCalculator!$L$6*periods_per_year)/MortgageCalculator!$L$9,0)),MAX(MortgageCalculator!$L$8,start_rate+MortgageCalculator!$L$10*ROUNDUP((A426-MortgageCalculator!$L$6*periods_per_year)/MortgageCalculator!$L$9,0)))),start_rate))</f>
        <v/>
      </c>
      <c r="D426" s="76" t="str">
        <f t="shared" si="38"/>
        <v/>
      </c>
      <c r="E426" s="76" t="str">
        <f t="shared" si="39"/>
        <v/>
      </c>
      <c r="F426" s="76" t="str">
        <f t="shared" si="40"/>
        <v/>
      </c>
      <c r="G426" s="76" t="str">
        <f t="shared" si="41"/>
        <v/>
      </c>
    </row>
    <row r="427" spans="1:7">
      <c r="A427" s="73" t="str">
        <f t="shared" si="36"/>
        <v/>
      </c>
      <c r="B427" s="74" t="str">
        <f t="shared" si="37"/>
        <v/>
      </c>
      <c r="C427" s="75" t="str">
        <f>IF(A427="","",IF(variable,IF(A427&lt;MortgageCalculator!$L$6*periods_per_year,start_rate,IF(MortgageCalculator!$L$10&gt;=0,MIN(MortgageCalculator!$L$7,start_rate+MortgageCalculator!$L$10*ROUNDUP((A427-MortgageCalculator!$L$6*periods_per_year)/MortgageCalculator!$L$9,0)),MAX(MortgageCalculator!$L$8,start_rate+MortgageCalculator!$L$10*ROUNDUP((A427-MortgageCalculator!$L$6*periods_per_year)/MortgageCalculator!$L$9,0)))),start_rate))</f>
        <v/>
      </c>
      <c r="D427" s="76" t="str">
        <f t="shared" si="38"/>
        <v/>
      </c>
      <c r="E427" s="76" t="str">
        <f t="shared" si="39"/>
        <v/>
      </c>
      <c r="F427" s="76" t="str">
        <f t="shared" si="40"/>
        <v/>
      </c>
      <c r="G427" s="76" t="str">
        <f t="shared" si="41"/>
        <v/>
      </c>
    </row>
    <row r="428" spans="1:7">
      <c r="A428" s="73" t="str">
        <f t="shared" si="36"/>
        <v/>
      </c>
      <c r="B428" s="74" t="str">
        <f t="shared" si="37"/>
        <v/>
      </c>
      <c r="C428" s="75" t="str">
        <f>IF(A428="","",IF(variable,IF(A428&lt;MortgageCalculator!$L$6*periods_per_year,start_rate,IF(MortgageCalculator!$L$10&gt;=0,MIN(MortgageCalculator!$L$7,start_rate+MortgageCalculator!$L$10*ROUNDUP((A428-MortgageCalculator!$L$6*periods_per_year)/MortgageCalculator!$L$9,0)),MAX(MortgageCalculator!$L$8,start_rate+MortgageCalculator!$L$10*ROUNDUP((A428-MortgageCalculator!$L$6*periods_per_year)/MortgageCalculator!$L$9,0)))),start_rate))</f>
        <v/>
      </c>
      <c r="D428" s="76" t="str">
        <f t="shared" si="38"/>
        <v/>
      </c>
      <c r="E428" s="76" t="str">
        <f t="shared" si="39"/>
        <v/>
      </c>
      <c r="F428" s="76" t="str">
        <f t="shared" si="40"/>
        <v/>
      </c>
      <c r="G428" s="76" t="str">
        <f t="shared" si="41"/>
        <v/>
      </c>
    </row>
    <row r="429" spans="1:7">
      <c r="A429" s="73" t="str">
        <f t="shared" si="36"/>
        <v/>
      </c>
      <c r="B429" s="74" t="str">
        <f t="shared" si="37"/>
        <v/>
      </c>
      <c r="C429" s="75" t="str">
        <f>IF(A429="","",IF(variable,IF(A429&lt;MortgageCalculator!$L$6*periods_per_year,start_rate,IF(MortgageCalculator!$L$10&gt;=0,MIN(MortgageCalculator!$L$7,start_rate+MortgageCalculator!$L$10*ROUNDUP((A429-MortgageCalculator!$L$6*periods_per_year)/MortgageCalculator!$L$9,0)),MAX(MortgageCalculator!$L$8,start_rate+MortgageCalculator!$L$10*ROUNDUP((A429-MortgageCalculator!$L$6*periods_per_year)/MortgageCalculator!$L$9,0)))),start_rate))</f>
        <v/>
      </c>
      <c r="D429" s="76" t="str">
        <f t="shared" si="38"/>
        <v/>
      </c>
      <c r="E429" s="76" t="str">
        <f t="shared" si="39"/>
        <v/>
      </c>
      <c r="F429" s="76" t="str">
        <f t="shared" si="40"/>
        <v/>
      </c>
      <c r="G429" s="76" t="str">
        <f t="shared" si="41"/>
        <v/>
      </c>
    </row>
    <row r="430" spans="1:7">
      <c r="A430" s="73" t="str">
        <f t="shared" si="36"/>
        <v/>
      </c>
      <c r="B430" s="74" t="str">
        <f t="shared" si="37"/>
        <v/>
      </c>
      <c r="C430" s="75" t="str">
        <f>IF(A430="","",IF(variable,IF(A430&lt;MortgageCalculator!$L$6*periods_per_year,start_rate,IF(MortgageCalculator!$L$10&gt;=0,MIN(MortgageCalculator!$L$7,start_rate+MortgageCalculator!$L$10*ROUNDUP((A430-MortgageCalculator!$L$6*periods_per_year)/MortgageCalculator!$L$9,0)),MAX(MortgageCalculator!$L$8,start_rate+MortgageCalculator!$L$10*ROUNDUP((A430-MortgageCalculator!$L$6*periods_per_year)/MortgageCalculator!$L$9,0)))),start_rate))</f>
        <v/>
      </c>
      <c r="D430" s="76" t="str">
        <f t="shared" si="38"/>
        <v/>
      </c>
      <c r="E430" s="76" t="str">
        <f t="shared" si="39"/>
        <v/>
      </c>
      <c r="F430" s="76" t="str">
        <f t="shared" si="40"/>
        <v/>
      </c>
      <c r="G430" s="76" t="str">
        <f t="shared" si="41"/>
        <v/>
      </c>
    </row>
    <row r="431" spans="1:7">
      <c r="A431" s="73" t="str">
        <f t="shared" si="36"/>
        <v/>
      </c>
      <c r="B431" s="74" t="str">
        <f t="shared" si="37"/>
        <v/>
      </c>
      <c r="C431" s="75" t="str">
        <f>IF(A431="","",IF(variable,IF(A431&lt;MortgageCalculator!$L$6*periods_per_year,start_rate,IF(MortgageCalculator!$L$10&gt;=0,MIN(MortgageCalculator!$L$7,start_rate+MortgageCalculator!$L$10*ROUNDUP((A431-MortgageCalculator!$L$6*periods_per_year)/MortgageCalculator!$L$9,0)),MAX(MortgageCalculator!$L$8,start_rate+MortgageCalculator!$L$10*ROUNDUP((A431-MortgageCalculator!$L$6*periods_per_year)/MortgageCalculator!$L$9,0)))),start_rate))</f>
        <v/>
      </c>
      <c r="D431" s="76" t="str">
        <f t="shared" si="38"/>
        <v/>
      </c>
      <c r="E431" s="76" t="str">
        <f t="shared" si="39"/>
        <v/>
      </c>
      <c r="F431" s="76" t="str">
        <f t="shared" si="40"/>
        <v/>
      </c>
      <c r="G431" s="76" t="str">
        <f t="shared" si="41"/>
        <v/>
      </c>
    </row>
    <row r="432" spans="1:7">
      <c r="A432" s="73" t="str">
        <f t="shared" si="36"/>
        <v/>
      </c>
      <c r="B432" s="74" t="str">
        <f t="shared" si="37"/>
        <v/>
      </c>
      <c r="C432" s="75" t="str">
        <f>IF(A432="","",IF(variable,IF(A432&lt;MortgageCalculator!$L$6*periods_per_year,start_rate,IF(MortgageCalculator!$L$10&gt;=0,MIN(MortgageCalculator!$L$7,start_rate+MortgageCalculator!$L$10*ROUNDUP((A432-MortgageCalculator!$L$6*periods_per_year)/MortgageCalculator!$L$9,0)),MAX(MortgageCalculator!$L$8,start_rate+MortgageCalculator!$L$10*ROUNDUP((A432-MortgageCalculator!$L$6*periods_per_year)/MortgageCalculator!$L$9,0)))),start_rate))</f>
        <v/>
      </c>
      <c r="D432" s="76" t="str">
        <f t="shared" si="38"/>
        <v/>
      </c>
      <c r="E432" s="76" t="str">
        <f t="shared" si="39"/>
        <v/>
      </c>
      <c r="F432" s="76" t="str">
        <f t="shared" si="40"/>
        <v/>
      </c>
      <c r="G432" s="76" t="str">
        <f t="shared" si="41"/>
        <v/>
      </c>
    </row>
    <row r="433" spans="1:7">
      <c r="A433" s="73" t="str">
        <f t="shared" si="36"/>
        <v/>
      </c>
      <c r="B433" s="74" t="str">
        <f t="shared" si="37"/>
        <v/>
      </c>
      <c r="C433" s="75" t="str">
        <f>IF(A433="","",IF(variable,IF(A433&lt;MortgageCalculator!$L$6*periods_per_year,start_rate,IF(MortgageCalculator!$L$10&gt;=0,MIN(MortgageCalculator!$L$7,start_rate+MortgageCalculator!$L$10*ROUNDUP((A433-MortgageCalculator!$L$6*periods_per_year)/MortgageCalculator!$L$9,0)),MAX(MortgageCalculator!$L$8,start_rate+MortgageCalculator!$L$10*ROUNDUP((A433-MortgageCalculator!$L$6*periods_per_year)/MortgageCalculator!$L$9,0)))),start_rate))</f>
        <v/>
      </c>
      <c r="D433" s="76" t="str">
        <f t="shared" si="38"/>
        <v/>
      </c>
      <c r="E433" s="76" t="str">
        <f t="shared" si="39"/>
        <v/>
      </c>
      <c r="F433" s="76" t="str">
        <f t="shared" si="40"/>
        <v/>
      </c>
      <c r="G433" s="76" t="str">
        <f t="shared" si="41"/>
        <v/>
      </c>
    </row>
    <row r="434" spans="1:7">
      <c r="A434" s="73" t="str">
        <f t="shared" si="36"/>
        <v/>
      </c>
      <c r="B434" s="74" t="str">
        <f t="shared" si="37"/>
        <v/>
      </c>
      <c r="C434" s="75" t="str">
        <f>IF(A434="","",IF(variable,IF(A434&lt;MortgageCalculator!$L$6*periods_per_year,start_rate,IF(MortgageCalculator!$L$10&gt;=0,MIN(MortgageCalculator!$L$7,start_rate+MortgageCalculator!$L$10*ROUNDUP((A434-MortgageCalculator!$L$6*periods_per_year)/MortgageCalculator!$L$9,0)),MAX(MortgageCalculator!$L$8,start_rate+MortgageCalculator!$L$10*ROUNDUP((A434-MortgageCalculator!$L$6*periods_per_year)/MortgageCalculator!$L$9,0)))),start_rate))</f>
        <v/>
      </c>
      <c r="D434" s="76" t="str">
        <f t="shared" si="38"/>
        <v/>
      </c>
      <c r="E434" s="76" t="str">
        <f t="shared" si="39"/>
        <v/>
      </c>
      <c r="F434" s="76" t="str">
        <f t="shared" si="40"/>
        <v/>
      </c>
      <c r="G434" s="76" t="str">
        <f t="shared" si="41"/>
        <v/>
      </c>
    </row>
    <row r="435" spans="1:7">
      <c r="A435" s="73" t="str">
        <f t="shared" si="36"/>
        <v/>
      </c>
      <c r="B435" s="74" t="str">
        <f t="shared" si="37"/>
        <v/>
      </c>
      <c r="C435" s="75" t="str">
        <f>IF(A435="","",IF(variable,IF(A435&lt;MortgageCalculator!$L$6*periods_per_year,start_rate,IF(MortgageCalculator!$L$10&gt;=0,MIN(MortgageCalculator!$L$7,start_rate+MortgageCalculator!$L$10*ROUNDUP((A435-MortgageCalculator!$L$6*periods_per_year)/MortgageCalculator!$L$9,0)),MAX(MortgageCalculator!$L$8,start_rate+MortgageCalculator!$L$10*ROUNDUP((A435-MortgageCalculator!$L$6*periods_per_year)/MortgageCalculator!$L$9,0)))),start_rate))</f>
        <v/>
      </c>
      <c r="D435" s="76" t="str">
        <f t="shared" si="38"/>
        <v/>
      </c>
      <c r="E435" s="76" t="str">
        <f t="shared" si="39"/>
        <v/>
      </c>
      <c r="F435" s="76" t="str">
        <f t="shared" si="40"/>
        <v/>
      </c>
      <c r="G435" s="76" t="str">
        <f t="shared" si="41"/>
        <v/>
      </c>
    </row>
    <row r="436" spans="1:7">
      <c r="A436" s="73" t="str">
        <f t="shared" si="36"/>
        <v/>
      </c>
      <c r="B436" s="74" t="str">
        <f t="shared" si="37"/>
        <v/>
      </c>
      <c r="C436" s="75" t="str">
        <f>IF(A436="","",IF(variable,IF(A436&lt;MortgageCalculator!$L$6*periods_per_year,start_rate,IF(MortgageCalculator!$L$10&gt;=0,MIN(MortgageCalculator!$L$7,start_rate+MortgageCalculator!$L$10*ROUNDUP((A436-MortgageCalculator!$L$6*periods_per_year)/MortgageCalculator!$L$9,0)),MAX(MortgageCalculator!$L$8,start_rate+MortgageCalculator!$L$10*ROUNDUP((A436-MortgageCalculator!$L$6*periods_per_year)/MortgageCalculator!$L$9,0)))),start_rate))</f>
        <v/>
      </c>
      <c r="D436" s="76" t="str">
        <f t="shared" si="38"/>
        <v/>
      </c>
      <c r="E436" s="76" t="str">
        <f t="shared" si="39"/>
        <v/>
      </c>
      <c r="F436" s="76" t="str">
        <f t="shared" si="40"/>
        <v/>
      </c>
      <c r="G436" s="76" t="str">
        <f t="shared" si="41"/>
        <v/>
      </c>
    </row>
    <row r="437" spans="1:7">
      <c r="A437" s="73" t="str">
        <f t="shared" si="36"/>
        <v/>
      </c>
      <c r="B437" s="74" t="str">
        <f t="shared" si="37"/>
        <v/>
      </c>
      <c r="C437" s="75" t="str">
        <f>IF(A437="","",IF(variable,IF(A437&lt;MortgageCalculator!$L$6*periods_per_year,start_rate,IF(MortgageCalculator!$L$10&gt;=0,MIN(MortgageCalculator!$L$7,start_rate+MortgageCalculator!$L$10*ROUNDUP((A437-MortgageCalculator!$L$6*periods_per_year)/MortgageCalculator!$L$9,0)),MAX(MortgageCalculator!$L$8,start_rate+MortgageCalculator!$L$10*ROUNDUP((A437-MortgageCalculator!$L$6*periods_per_year)/MortgageCalculator!$L$9,0)))),start_rate))</f>
        <v/>
      </c>
      <c r="D437" s="76" t="str">
        <f t="shared" si="38"/>
        <v/>
      </c>
      <c r="E437" s="76" t="str">
        <f t="shared" si="39"/>
        <v/>
      </c>
      <c r="F437" s="76" t="str">
        <f t="shared" si="40"/>
        <v/>
      </c>
      <c r="G437" s="76" t="str">
        <f t="shared" si="41"/>
        <v/>
      </c>
    </row>
    <row r="438" spans="1:7">
      <c r="A438" s="73" t="str">
        <f t="shared" si="36"/>
        <v/>
      </c>
      <c r="B438" s="74" t="str">
        <f t="shared" si="37"/>
        <v/>
      </c>
      <c r="C438" s="75" t="str">
        <f>IF(A438="","",IF(variable,IF(A438&lt;MortgageCalculator!$L$6*periods_per_year,start_rate,IF(MortgageCalculator!$L$10&gt;=0,MIN(MortgageCalculator!$L$7,start_rate+MortgageCalculator!$L$10*ROUNDUP((A438-MortgageCalculator!$L$6*periods_per_year)/MortgageCalculator!$L$9,0)),MAX(MortgageCalculator!$L$8,start_rate+MortgageCalculator!$L$10*ROUNDUP((A438-MortgageCalculator!$L$6*periods_per_year)/MortgageCalculator!$L$9,0)))),start_rate))</f>
        <v/>
      </c>
      <c r="D438" s="76" t="str">
        <f t="shared" si="38"/>
        <v/>
      </c>
      <c r="E438" s="76" t="str">
        <f t="shared" si="39"/>
        <v/>
      </c>
      <c r="F438" s="76" t="str">
        <f t="shared" si="40"/>
        <v/>
      </c>
      <c r="G438" s="76" t="str">
        <f t="shared" si="41"/>
        <v/>
      </c>
    </row>
    <row r="439" spans="1:7">
      <c r="A439" s="73" t="str">
        <f t="shared" si="36"/>
        <v/>
      </c>
      <c r="B439" s="74" t="str">
        <f t="shared" si="37"/>
        <v/>
      </c>
      <c r="C439" s="75" t="str">
        <f>IF(A439="","",IF(variable,IF(A439&lt;MortgageCalculator!$L$6*periods_per_year,start_rate,IF(MortgageCalculator!$L$10&gt;=0,MIN(MortgageCalculator!$L$7,start_rate+MortgageCalculator!$L$10*ROUNDUP((A439-MortgageCalculator!$L$6*periods_per_year)/MortgageCalculator!$L$9,0)),MAX(MortgageCalculator!$L$8,start_rate+MortgageCalculator!$L$10*ROUNDUP((A439-MortgageCalculator!$L$6*periods_per_year)/MortgageCalculator!$L$9,0)))),start_rate))</f>
        <v/>
      </c>
      <c r="D439" s="76" t="str">
        <f t="shared" si="38"/>
        <v/>
      </c>
      <c r="E439" s="76" t="str">
        <f t="shared" si="39"/>
        <v/>
      </c>
      <c r="F439" s="76" t="str">
        <f t="shared" si="40"/>
        <v/>
      </c>
      <c r="G439" s="76" t="str">
        <f t="shared" si="41"/>
        <v/>
      </c>
    </row>
    <row r="440" spans="1:7">
      <c r="A440" s="73" t="str">
        <f t="shared" si="36"/>
        <v/>
      </c>
      <c r="B440" s="74" t="str">
        <f t="shared" si="37"/>
        <v/>
      </c>
      <c r="C440" s="75" t="str">
        <f>IF(A440="","",IF(variable,IF(A440&lt;MortgageCalculator!$L$6*periods_per_year,start_rate,IF(MortgageCalculator!$L$10&gt;=0,MIN(MortgageCalculator!$L$7,start_rate+MortgageCalculator!$L$10*ROUNDUP((A440-MortgageCalculator!$L$6*periods_per_year)/MortgageCalculator!$L$9,0)),MAX(MortgageCalculator!$L$8,start_rate+MortgageCalculator!$L$10*ROUNDUP((A440-MortgageCalculator!$L$6*periods_per_year)/MortgageCalculator!$L$9,0)))),start_rate))</f>
        <v/>
      </c>
      <c r="D440" s="76" t="str">
        <f t="shared" si="38"/>
        <v/>
      </c>
      <c r="E440" s="76" t="str">
        <f t="shared" si="39"/>
        <v/>
      </c>
      <c r="F440" s="76" t="str">
        <f t="shared" si="40"/>
        <v/>
      </c>
      <c r="G440" s="76" t="str">
        <f t="shared" si="41"/>
        <v/>
      </c>
    </row>
    <row r="441" spans="1:7">
      <c r="A441" s="73" t="str">
        <f t="shared" si="36"/>
        <v/>
      </c>
      <c r="B441" s="74" t="str">
        <f t="shared" si="37"/>
        <v/>
      </c>
      <c r="C441" s="75" t="str">
        <f>IF(A441="","",IF(variable,IF(A441&lt;MortgageCalculator!$L$6*periods_per_year,start_rate,IF(MortgageCalculator!$L$10&gt;=0,MIN(MortgageCalculator!$L$7,start_rate+MortgageCalculator!$L$10*ROUNDUP((A441-MortgageCalculator!$L$6*periods_per_year)/MortgageCalculator!$L$9,0)),MAX(MortgageCalculator!$L$8,start_rate+MortgageCalculator!$L$10*ROUNDUP((A441-MortgageCalculator!$L$6*periods_per_year)/MortgageCalculator!$L$9,0)))),start_rate))</f>
        <v/>
      </c>
      <c r="D441" s="76" t="str">
        <f t="shared" si="38"/>
        <v/>
      </c>
      <c r="E441" s="76" t="str">
        <f t="shared" si="39"/>
        <v/>
      </c>
      <c r="F441" s="76" t="str">
        <f t="shared" si="40"/>
        <v/>
      </c>
      <c r="G441" s="76" t="str">
        <f t="shared" si="41"/>
        <v/>
      </c>
    </row>
    <row r="442" spans="1:7">
      <c r="A442" s="73" t="str">
        <f t="shared" si="36"/>
        <v/>
      </c>
      <c r="B442" s="74" t="str">
        <f t="shared" si="37"/>
        <v/>
      </c>
      <c r="C442" s="75" t="str">
        <f>IF(A442="","",IF(variable,IF(A442&lt;MortgageCalculator!$L$6*periods_per_year,start_rate,IF(MortgageCalculator!$L$10&gt;=0,MIN(MortgageCalculator!$L$7,start_rate+MortgageCalculator!$L$10*ROUNDUP((A442-MortgageCalculator!$L$6*periods_per_year)/MortgageCalculator!$L$9,0)),MAX(MortgageCalculator!$L$8,start_rate+MortgageCalculator!$L$10*ROUNDUP((A442-MortgageCalculator!$L$6*periods_per_year)/MortgageCalculator!$L$9,0)))),start_rate))</f>
        <v/>
      </c>
      <c r="D442" s="76" t="str">
        <f t="shared" si="38"/>
        <v/>
      </c>
      <c r="E442" s="76" t="str">
        <f t="shared" si="39"/>
        <v/>
      </c>
      <c r="F442" s="76" t="str">
        <f t="shared" si="40"/>
        <v/>
      </c>
      <c r="G442" s="76" t="str">
        <f t="shared" si="41"/>
        <v/>
      </c>
    </row>
    <row r="443" spans="1:7">
      <c r="A443" s="73" t="str">
        <f t="shared" si="36"/>
        <v/>
      </c>
      <c r="B443" s="74" t="str">
        <f t="shared" si="37"/>
        <v/>
      </c>
      <c r="C443" s="75" t="str">
        <f>IF(A443="","",IF(variable,IF(A443&lt;MortgageCalculator!$L$6*periods_per_year,start_rate,IF(MortgageCalculator!$L$10&gt;=0,MIN(MortgageCalculator!$L$7,start_rate+MortgageCalculator!$L$10*ROUNDUP((A443-MortgageCalculator!$L$6*periods_per_year)/MortgageCalculator!$L$9,0)),MAX(MortgageCalculator!$L$8,start_rate+MortgageCalculator!$L$10*ROUNDUP((A443-MortgageCalculator!$L$6*periods_per_year)/MortgageCalculator!$L$9,0)))),start_rate))</f>
        <v/>
      </c>
      <c r="D443" s="76" t="str">
        <f t="shared" si="38"/>
        <v/>
      </c>
      <c r="E443" s="76" t="str">
        <f t="shared" si="39"/>
        <v/>
      </c>
      <c r="F443" s="76" t="str">
        <f t="shared" si="40"/>
        <v/>
      </c>
      <c r="G443" s="76" t="str">
        <f t="shared" si="41"/>
        <v/>
      </c>
    </row>
    <row r="444" spans="1:7">
      <c r="A444" s="73" t="str">
        <f t="shared" si="36"/>
        <v/>
      </c>
      <c r="B444" s="74" t="str">
        <f t="shared" si="37"/>
        <v/>
      </c>
      <c r="C444" s="75" t="str">
        <f>IF(A444="","",IF(variable,IF(A444&lt;MortgageCalculator!$L$6*periods_per_year,start_rate,IF(MortgageCalculator!$L$10&gt;=0,MIN(MortgageCalculator!$L$7,start_rate+MortgageCalculator!$L$10*ROUNDUP((A444-MortgageCalculator!$L$6*periods_per_year)/MortgageCalculator!$L$9,0)),MAX(MortgageCalculator!$L$8,start_rate+MortgageCalculator!$L$10*ROUNDUP((A444-MortgageCalculator!$L$6*periods_per_year)/MortgageCalculator!$L$9,0)))),start_rate))</f>
        <v/>
      </c>
      <c r="D444" s="76" t="str">
        <f t="shared" si="38"/>
        <v/>
      </c>
      <c r="E444" s="76" t="str">
        <f t="shared" si="39"/>
        <v/>
      </c>
      <c r="F444" s="76" t="str">
        <f t="shared" si="40"/>
        <v/>
      </c>
      <c r="G444" s="76" t="str">
        <f t="shared" si="41"/>
        <v/>
      </c>
    </row>
    <row r="445" spans="1:7">
      <c r="A445" s="73" t="str">
        <f t="shared" si="36"/>
        <v/>
      </c>
      <c r="B445" s="74" t="str">
        <f t="shared" si="37"/>
        <v/>
      </c>
      <c r="C445" s="75" t="str">
        <f>IF(A445="","",IF(variable,IF(A445&lt;MortgageCalculator!$L$6*periods_per_year,start_rate,IF(MortgageCalculator!$L$10&gt;=0,MIN(MortgageCalculator!$L$7,start_rate+MortgageCalculator!$L$10*ROUNDUP((A445-MortgageCalculator!$L$6*periods_per_year)/MortgageCalculator!$L$9,0)),MAX(MortgageCalculator!$L$8,start_rate+MortgageCalculator!$L$10*ROUNDUP((A445-MortgageCalculator!$L$6*periods_per_year)/MortgageCalculator!$L$9,0)))),start_rate))</f>
        <v/>
      </c>
      <c r="D445" s="76" t="str">
        <f t="shared" si="38"/>
        <v/>
      </c>
      <c r="E445" s="76" t="str">
        <f t="shared" si="39"/>
        <v/>
      </c>
      <c r="F445" s="76" t="str">
        <f t="shared" si="40"/>
        <v/>
      </c>
      <c r="G445" s="76" t="str">
        <f t="shared" si="41"/>
        <v/>
      </c>
    </row>
    <row r="446" spans="1:7">
      <c r="A446" s="73" t="str">
        <f t="shared" si="36"/>
        <v/>
      </c>
      <c r="B446" s="74" t="str">
        <f t="shared" si="37"/>
        <v/>
      </c>
      <c r="C446" s="75" t="str">
        <f>IF(A446="","",IF(variable,IF(A446&lt;MortgageCalculator!$L$6*periods_per_year,start_rate,IF(MortgageCalculator!$L$10&gt;=0,MIN(MortgageCalculator!$L$7,start_rate+MortgageCalculator!$L$10*ROUNDUP((A446-MortgageCalculator!$L$6*periods_per_year)/MortgageCalculator!$L$9,0)),MAX(MortgageCalculator!$L$8,start_rate+MortgageCalculator!$L$10*ROUNDUP((A446-MortgageCalculator!$L$6*periods_per_year)/MortgageCalculator!$L$9,0)))),start_rate))</f>
        <v/>
      </c>
      <c r="D446" s="76" t="str">
        <f t="shared" si="38"/>
        <v/>
      </c>
      <c r="E446" s="76" t="str">
        <f t="shared" si="39"/>
        <v/>
      </c>
      <c r="F446" s="76" t="str">
        <f t="shared" si="40"/>
        <v/>
      </c>
      <c r="G446" s="76" t="str">
        <f t="shared" si="41"/>
        <v/>
      </c>
    </row>
    <row r="447" spans="1:7">
      <c r="A447" s="73" t="str">
        <f t="shared" si="36"/>
        <v/>
      </c>
      <c r="B447" s="74" t="str">
        <f t="shared" si="37"/>
        <v/>
      </c>
      <c r="C447" s="75" t="str">
        <f>IF(A447="","",IF(variable,IF(A447&lt;MortgageCalculator!$L$6*periods_per_year,start_rate,IF(MortgageCalculator!$L$10&gt;=0,MIN(MortgageCalculator!$L$7,start_rate+MortgageCalculator!$L$10*ROUNDUP((A447-MortgageCalculator!$L$6*periods_per_year)/MortgageCalculator!$L$9,0)),MAX(MortgageCalculator!$L$8,start_rate+MortgageCalculator!$L$10*ROUNDUP((A447-MortgageCalculator!$L$6*periods_per_year)/MortgageCalculator!$L$9,0)))),start_rate))</f>
        <v/>
      </c>
      <c r="D447" s="76" t="str">
        <f t="shared" si="38"/>
        <v/>
      </c>
      <c r="E447" s="76" t="str">
        <f t="shared" si="39"/>
        <v/>
      </c>
      <c r="F447" s="76" t="str">
        <f t="shared" si="40"/>
        <v/>
      </c>
      <c r="G447" s="76" t="str">
        <f t="shared" si="41"/>
        <v/>
      </c>
    </row>
    <row r="448" spans="1:7">
      <c r="A448" s="73" t="str">
        <f t="shared" si="36"/>
        <v/>
      </c>
      <c r="B448" s="74" t="str">
        <f t="shared" si="37"/>
        <v/>
      </c>
      <c r="C448" s="75" t="str">
        <f>IF(A448="","",IF(variable,IF(A448&lt;MortgageCalculator!$L$6*periods_per_year,start_rate,IF(MortgageCalculator!$L$10&gt;=0,MIN(MortgageCalculator!$L$7,start_rate+MortgageCalculator!$L$10*ROUNDUP((A448-MortgageCalculator!$L$6*periods_per_year)/MortgageCalculator!$L$9,0)),MAX(MortgageCalculator!$L$8,start_rate+MortgageCalculator!$L$10*ROUNDUP((A448-MortgageCalculator!$L$6*periods_per_year)/MortgageCalculator!$L$9,0)))),start_rate))</f>
        <v/>
      </c>
      <c r="D448" s="76" t="str">
        <f t="shared" si="38"/>
        <v/>
      </c>
      <c r="E448" s="76" t="str">
        <f t="shared" si="39"/>
        <v/>
      </c>
      <c r="F448" s="76" t="str">
        <f t="shared" si="40"/>
        <v/>
      </c>
      <c r="G448" s="76" t="str">
        <f t="shared" si="41"/>
        <v/>
      </c>
    </row>
    <row r="449" spans="1:7">
      <c r="A449" s="73" t="str">
        <f t="shared" si="36"/>
        <v/>
      </c>
      <c r="B449" s="74" t="str">
        <f t="shared" si="37"/>
        <v/>
      </c>
      <c r="C449" s="75" t="str">
        <f>IF(A449="","",IF(variable,IF(A449&lt;MortgageCalculator!$L$6*periods_per_year,start_rate,IF(MortgageCalculator!$L$10&gt;=0,MIN(MortgageCalculator!$L$7,start_rate+MortgageCalculator!$L$10*ROUNDUP((A449-MortgageCalculator!$L$6*periods_per_year)/MortgageCalculator!$L$9,0)),MAX(MortgageCalculator!$L$8,start_rate+MortgageCalculator!$L$10*ROUNDUP((A449-MortgageCalculator!$L$6*periods_per_year)/MortgageCalculator!$L$9,0)))),start_rate))</f>
        <v/>
      </c>
      <c r="D449" s="76" t="str">
        <f t="shared" si="38"/>
        <v/>
      </c>
      <c r="E449" s="76" t="str">
        <f t="shared" si="39"/>
        <v/>
      </c>
      <c r="F449" s="76" t="str">
        <f t="shared" si="40"/>
        <v/>
      </c>
      <c r="G449" s="76" t="str">
        <f t="shared" si="41"/>
        <v/>
      </c>
    </row>
    <row r="450" spans="1:7">
      <c r="A450" s="73" t="str">
        <f t="shared" si="36"/>
        <v/>
      </c>
      <c r="B450" s="74" t="str">
        <f t="shared" si="37"/>
        <v/>
      </c>
      <c r="C450" s="75" t="str">
        <f>IF(A450="","",IF(variable,IF(A450&lt;MortgageCalculator!$L$6*periods_per_year,start_rate,IF(MortgageCalculator!$L$10&gt;=0,MIN(MortgageCalculator!$L$7,start_rate+MortgageCalculator!$L$10*ROUNDUP((A450-MortgageCalculator!$L$6*periods_per_year)/MortgageCalculator!$L$9,0)),MAX(MortgageCalculator!$L$8,start_rate+MortgageCalculator!$L$10*ROUNDUP((A450-MortgageCalculator!$L$6*periods_per_year)/MortgageCalculator!$L$9,0)))),start_rate))</f>
        <v/>
      </c>
      <c r="D450" s="76" t="str">
        <f t="shared" si="38"/>
        <v/>
      </c>
      <c r="E450" s="76" t="str">
        <f t="shared" si="39"/>
        <v/>
      </c>
      <c r="F450" s="76" t="str">
        <f t="shared" si="40"/>
        <v/>
      </c>
      <c r="G450" s="76" t="str">
        <f t="shared" si="41"/>
        <v/>
      </c>
    </row>
    <row r="451" spans="1:7">
      <c r="A451" s="73" t="str">
        <f t="shared" si="36"/>
        <v/>
      </c>
      <c r="B451" s="74" t="str">
        <f t="shared" si="37"/>
        <v/>
      </c>
      <c r="C451" s="75" t="str">
        <f>IF(A451="","",IF(variable,IF(A451&lt;MortgageCalculator!$L$6*periods_per_year,start_rate,IF(MortgageCalculator!$L$10&gt;=0,MIN(MortgageCalculator!$L$7,start_rate+MortgageCalculator!$L$10*ROUNDUP((A451-MortgageCalculator!$L$6*periods_per_year)/MortgageCalculator!$L$9,0)),MAX(MortgageCalculator!$L$8,start_rate+MortgageCalculator!$L$10*ROUNDUP((A451-MortgageCalculator!$L$6*periods_per_year)/MortgageCalculator!$L$9,0)))),start_rate))</f>
        <v/>
      </c>
      <c r="D451" s="76" t="str">
        <f t="shared" si="38"/>
        <v/>
      </c>
      <c r="E451" s="76" t="str">
        <f t="shared" si="39"/>
        <v/>
      </c>
      <c r="F451" s="76" t="str">
        <f t="shared" si="40"/>
        <v/>
      </c>
      <c r="G451" s="76" t="str">
        <f t="shared" si="41"/>
        <v/>
      </c>
    </row>
    <row r="452" spans="1:7">
      <c r="A452" s="73" t="str">
        <f t="shared" ref="A452:A515" si="42">IF(G451="","",IF(OR(A451&gt;=nper,ROUND(G451,2)&lt;=0),"",A451+1))</f>
        <v/>
      </c>
      <c r="B452" s="74" t="str">
        <f t="shared" ref="B452:B515" si="43">IF(A452="","",IF(OR(periods_per_year=26,periods_per_year=52),IF(periods_per_year=26,IF(A452=1,fpdate,B451+14),IF(periods_per_year=52,IF(A452=1,fpdate,B451+7),"n/a")),IF(periods_per_year=24,DATE(YEAR(fpdate),MONTH(fpdate)+(A452-1)/2+IF(AND(DAY(fpdate)&gt;=15,MOD(A452,2)=0),1,0),IF(MOD(A452,2)=0,IF(DAY(fpdate)&gt;=15,DAY(fpdate)-14,DAY(fpdate)+14),DAY(fpdate))),IF(DAY(DATE(YEAR(fpdate),MONTH(fpdate)+A452-1,DAY(fpdate)))&lt;&gt;DAY(fpdate),DATE(YEAR(fpdate),MONTH(fpdate)+A452,0),DATE(YEAR(fpdate),MONTH(fpdate)+A452-1,DAY(fpdate))))))</f>
        <v/>
      </c>
      <c r="C452" s="75" t="str">
        <f>IF(A452="","",IF(variable,IF(A452&lt;MortgageCalculator!$L$6*periods_per_year,start_rate,IF(MortgageCalculator!$L$10&gt;=0,MIN(MortgageCalculator!$L$7,start_rate+MortgageCalculator!$L$10*ROUNDUP((A452-MortgageCalculator!$L$6*periods_per_year)/MortgageCalculator!$L$9,0)),MAX(MortgageCalculator!$L$8,start_rate+MortgageCalculator!$L$10*ROUNDUP((A452-MortgageCalculator!$L$6*periods_per_year)/MortgageCalculator!$L$9,0)))),start_rate))</f>
        <v/>
      </c>
      <c r="D452" s="76" t="str">
        <f t="shared" ref="D452:D515" si="44">IF(A452="","",ROUND((((1+C452/CP)^(CP/periods_per_year))-1)*G451,2))</f>
        <v/>
      </c>
      <c r="E452" s="76" t="str">
        <f t="shared" ref="E452:E515" si="45">IF(A452="","",IF(A452=nper,G451+D452,MIN(G451+D452,IF(C452=C451,E451,ROUND(-PMT(((1+C452/CP)^(CP/periods_per_year))-1,nper-A452+1,G451),2)))))</f>
        <v/>
      </c>
      <c r="F452" s="76" t="str">
        <f t="shared" ref="F452:F515" si="46">IF(A452="","",E452-D452)</f>
        <v/>
      </c>
      <c r="G452" s="76" t="str">
        <f t="shared" ref="G452:G515" si="47">IF(A452="","",G451-F452)</f>
        <v/>
      </c>
    </row>
    <row r="453" spans="1:7">
      <c r="A453" s="73" t="str">
        <f t="shared" si="42"/>
        <v/>
      </c>
      <c r="B453" s="74" t="str">
        <f t="shared" si="43"/>
        <v/>
      </c>
      <c r="C453" s="75" t="str">
        <f>IF(A453="","",IF(variable,IF(A453&lt;MortgageCalculator!$L$6*periods_per_year,start_rate,IF(MortgageCalculator!$L$10&gt;=0,MIN(MortgageCalculator!$L$7,start_rate+MortgageCalculator!$L$10*ROUNDUP((A453-MortgageCalculator!$L$6*periods_per_year)/MortgageCalculator!$L$9,0)),MAX(MortgageCalculator!$L$8,start_rate+MortgageCalculator!$L$10*ROUNDUP((A453-MortgageCalculator!$L$6*periods_per_year)/MortgageCalculator!$L$9,0)))),start_rate))</f>
        <v/>
      </c>
      <c r="D453" s="76" t="str">
        <f t="shared" si="44"/>
        <v/>
      </c>
      <c r="E453" s="76" t="str">
        <f t="shared" si="45"/>
        <v/>
      </c>
      <c r="F453" s="76" t="str">
        <f t="shared" si="46"/>
        <v/>
      </c>
      <c r="G453" s="76" t="str">
        <f t="shared" si="47"/>
        <v/>
      </c>
    </row>
    <row r="454" spans="1:7">
      <c r="A454" s="73" t="str">
        <f t="shared" si="42"/>
        <v/>
      </c>
      <c r="B454" s="74" t="str">
        <f t="shared" si="43"/>
        <v/>
      </c>
      <c r="C454" s="75" t="str">
        <f>IF(A454="","",IF(variable,IF(A454&lt;MortgageCalculator!$L$6*periods_per_year,start_rate,IF(MortgageCalculator!$L$10&gt;=0,MIN(MortgageCalculator!$L$7,start_rate+MortgageCalculator!$L$10*ROUNDUP((A454-MortgageCalculator!$L$6*periods_per_year)/MortgageCalculator!$L$9,0)),MAX(MortgageCalculator!$L$8,start_rate+MortgageCalculator!$L$10*ROUNDUP((A454-MortgageCalculator!$L$6*periods_per_year)/MortgageCalculator!$L$9,0)))),start_rate))</f>
        <v/>
      </c>
      <c r="D454" s="76" t="str">
        <f t="shared" si="44"/>
        <v/>
      </c>
      <c r="E454" s="76" t="str">
        <f t="shared" si="45"/>
        <v/>
      </c>
      <c r="F454" s="76" t="str">
        <f t="shared" si="46"/>
        <v/>
      </c>
      <c r="G454" s="76" t="str">
        <f t="shared" si="47"/>
        <v/>
      </c>
    </row>
    <row r="455" spans="1:7">
      <c r="A455" s="73" t="str">
        <f t="shared" si="42"/>
        <v/>
      </c>
      <c r="B455" s="74" t="str">
        <f t="shared" si="43"/>
        <v/>
      </c>
      <c r="C455" s="75" t="str">
        <f>IF(A455="","",IF(variable,IF(A455&lt;MortgageCalculator!$L$6*periods_per_year,start_rate,IF(MortgageCalculator!$L$10&gt;=0,MIN(MortgageCalculator!$L$7,start_rate+MortgageCalculator!$L$10*ROUNDUP((A455-MortgageCalculator!$L$6*periods_per_year)/MortgageCalculator!$L$9,0)),MAX(MortgageCalculator!$L$8,start_rate+MortgageCalculator!$L$10*ROUNDUP((A455-MortgageCalculator!$L$6*periods_per_year)/MortgageCalculator!$L$9,0)))),start_rate))</f>
        <v/>
      </c>
      <c r="D455" s="76" t="str">
        <f t="shared" si="44"/>
        <v/>
      </c>
      <c r="E455" s="76" t="str">
        <f t="shared" si="45"/>
        <v/>
      </c>
      <c r="F455" s="76" t="str">
        <f t="shared" si="46"/>
        <v/>
      </c>
      <c r="G455" s="76" t="str">
        <f t="shared" si="47"/>
        <v/>
      </c>
    </row>
    <row r="456" spans="1:7">
      <c r="A456" s="73" t="str">
        <f t="shared" si="42"/>
        <v/>
      </c>
      <c r="B456" s="74" t="str">
        <f t="shared" si="43"/>
        <v/>
      </c>
      <c r="C456" s="75" t="str">
        <f>IF(A456="","",IF(variable,IF(A456&lt;MortgageCalculator!$L$6*periods_per_year,start_rate,IF(MortgageCalculator!$L$10&gt;=0,MIN(MortgageCalculator!$L$7,start_rate+MortgageCalculator!$L$10*ROUNDUP((A456-MortgageCalculator!$L$6*periods_per_year)/MortgageCalculator!$L$9,0)),MAX(MortgageCalculator!$L$8,start_rate+MortgageCalculator!$L$10*ROUNDUP((A456-MortgageCalculator!$L$6*periods_per_year)/MortgageCalculator!$L$9,0)))),start_rate))</f>
        <v/>
      </c>
      <c r="D456" s="76" t="str">
        <f t="shared" si="44"/>
        <v/>
      </c>
      <c r="E456" s="76" t="str">
        <f t="shared" si="45"/>
        <v/>
      </c>
      <c r="F456" s="76" t="str">
        <f t="shared" si="46"/>
        <v/>
      </c>
      <c r="G456" s="76" t="str">
        <f t="shared" si="47"/>
        <v/>
      </c>
    </row>
    <row r="457" spans="1:7">
      <c r="A457" s="73" t="str">
        <f t="shared" si="42"/>
        <v/>
      </c>
      <c r="B457" s="74" t="str">
        <f t="shared" si="43"/>
        <v/>
      </c>
      <c r="C457" s="75" t="str">
        <f>IF(A457="","",IF(variable,IF(A457&lt;MortgageCalculator!$L$6*periods_per_year,start_rate,IF(MortgageCalculator!$L$10&gt;=0,MIN(MortgageCalculator!$L$7,start_rate+MortgageCalculator!$L$10*ROUNDUP((A457-MortgageCalculator!$L$6*periods_per_year)/MortgageCalculator!$L$9,0)),MAX(MortgageCalculator!$L$8,start_rate+MortgageCalculator!$L$10*ROUNDUP((A457-MortgageCalculator!$L$6*periods_per_year)/MortgageCalculator!$L$9,0)))),start_rate))</f>
        <v/>
      </c>
      <c r="D457" s="76" t="str">
        <f t="shared" si="44"/>
        <v/>
      </c>
      <c r="E457" s="76" t="str">
        <f t="shared" si="45"/>
        <v/>
      </c>
      <c r="F457" s="76" t="str">
        <f t="shared" si="46"/>
        <v/>
      </c>
      <c r="G457" s="76" t="str">
        <f t="shared" si="47"/>
        <v/>
      </c>
    </row>
    <row r="458" spans="1:7">
      <c r="A458" s="73" t="str">
        <f t="shared" si="42"/>
        <v/>
      </c>
      <c r="B458" s="74" t="str">
        <f t="shared" si="43"/>
        <v/>
      </c>
      <c r="C458" s="75" t="str">
        <f>IF(A458="","",IF(variable,IF(A458&lt;MortgageCalculator!$L$6*periods_per_year,start_rate,IF(MortgageCalculator!$L$10&gt;=0,MIN(MortgageCalculator!$L$7,start_rate+MortgageCalculator!$L$10*ROUNDUP((A458-MortgageCalculator!$L$6*periods_per_year)/MortgageCalculator!$L$9,0)),MAX(MortgageCalculator!$L$8,start_rate+MortgageCalculator!$L$10*ROUNDUP((A458-MortgageCalculator!$L$6*periods_per_year)/MortgageCalculator!$L$9,0)))),start_rate))</f>
        <v/>
      </c>
      <c r="D458" s="76" t="str">
        <f t="shared" si="44"/>
        <v/>
      </c>
      <c r="E458" s="76" t="str">
        <f t="shared" si="45"/>
        <v/>
      </c>
      <c r="F458" s="76" t="str">
        <f t="shared" si="46"/>
        <v/>
      </c>
      <c r="G458" s="76" t="str">
        <f t="shared" si="47"/>
        <v/>
      </c>
    </row>
    <row r="459" spans="1:7">
      <c r="A459" s="73" t="str">
        <f t="shared" si="42"/>
        <v/>
      </c>
      <c r="B459" s="74" t="str">
        <f t="shared" si="43"/>
        <v/>
      </c>
      <c r="C459" s="75" t="str">
        <f>IF(A459="","",IF(variable,IF(A459&lt;MortgageCalculator!$L$6*periods_per_year,start_rate,IF(MortgageCalculator!$L$10&gt;=0,MIN(MortgageCalculator!$L$7,start_rate+MortgageCalculator!$L$10*ROUNDUP((A459-MortgageCalculator!$L$6*periods_per_year)/MortgageCalculator!$L$9,0)),MAX(MortgageCalculator!$L$8,start_rate+MortgageCalculator!$L$10*ROUNDUP((A459-MortgageCalculator!$L$6*periods_per_year)/MortgageCalculator!$L$9,0)))),start_rate))</f>
        <v/>
      </c>
      <c r="D459" s="76" t="str">
        <f t="shared" si="44"/>
        <v/>
      </c>
      <c r="E459" s="76" t="str">
        <f t="shared" si="45"/>
        <v/>
      </c>
      <c r="F459" s="76" t="str">
        <f t="shared" si="46"/>
        <v/>
      </c>
      <c r="G459" s="76" t="str">
        <f t="shared" si="47"/>
        <v/>
      </c>
    </row>
    <row r="460" spans="1:7">
      <c r="A460" s="73" t="str">
        <f t="shared" si="42"/>
        <v/>
      </c>
      <c r="B460" s="74" t="str">
        <f t="shared" si="43"/>
        <v/>
      </c>
      <c r="C460" s="75" t="str">
        <f>IF(A460="","",IF(variable,IF(A460&lt;MortgageCalculator!$L$6*periods_per_year,start_rate,IF(MortgageCalculator!$L$10&gt;=0,MIN(MortgageCalculator!$L$7,start_rate+MortgageCalculator!$L$10*ROUNDUP((A460-MortgageCalculator!$L$6*periods_per_year)/MortgageCalculator!$L$9,0)),MAX(MortgageCalculator!$L$8,start_rate+MortgageCalculator!$L$10*ROUNDUP((A460-MortgageCalculator!$L$6*periods_per_year)/MortgageCalculator!$L$9,0)))),start_rate))</f>
        <v/>
      </c>
      <c r="D460" s="76" t="str">
        <f t="shared" si="44"/>
        <v/>
      </c>
      <c r="E460" s="76" t="str">
        <f t="shared" si="45"/>
        <v/>
      </c>
      <c r="F460" s="76" t="str">
        <f t="shared" si="46"/>
        <v/>
      </c>
      <c r="G460" s="76" t="str">
        <f t="shared" si="47"/>
        <v/>
      </c>
    </row>
    <row r="461" spans="1:7">
      <c r="A461" s="73" t="str">
        <f t="shared" si="42"/>
        <v/>
      </c>
      <c r="B461" s="74" t="str">
        <f t="shared" si="43"/>
        <v/>
      </c>
      <c r="C461" s="75" t="str">
        <f>IF(A461="","",IF(variable,IF(A461&lt;MortgageCalculator!$L$6*periods_per_year,start_rate,IF(MortgageCalculator!$L$10&gt;=0,MIN(MortgageCalculator!$L$7,start_rate+MortgageCalculator!$L$10*ROUNDUP((A461-MortgageCalculator!$L$6*periods_per_year)/MortgageCalculator!$L$9,0)),MAX(MortgageCalculator!$L$8,start_rate+MortgageCalculator!$L$10*ROUNDUP((A461-MortgageCalculator!$L$6*periods_per_year)/MortgageCalculator!$L$9,0)))),start_rate))</f>
        <v/>
      </c>
      <c r="D461" s="76" t="str">
        <f t="shared" si="44"/>
        <v/>
      </c>
      <c r="E461" s="76" t="str">
        <f t="shared" si="45"/>
        <v/>
      </c>
      <c r="F461" s="76" t="str">
        <f t="shared" si="46"/>
        <v/>
      </c>
      <c r="G461" s="76" t="str">
        <f t="shared" si="47"/>
        <v/>
      </c>
    </row>
    <row r="462" spans="1:7">
      <c r="A462" s="73" t="str">
        <f t="shared" si="42"/>
        <v/>
      </c>
      <c r="B462" s="74" t="str">
        <f t="shared" si="43"/>
        <v/>
      </c>
      <c r="C462" s="75" t="str">
        <f>IF(A462="","",IF(variable,IF(A462&lt;MortgageCalculator!$L$6*periods_per_year,start_rate,IF(MortgageCalculator!$L$10&gt;=0,MIN(MortgageCalculator!$L$7,start_rate+MortgageCalculator!$L$10*ROUNDUP((A462-MortgageCalculator!$L$6*periods_per_year)/MortgageCalculator!$L$9,0)),MAX(MortgageCalculator!$L$8,start_rate+MortgageCalculator!$L$10*ROUNDUP((A462-MortgageCalculator!$L$6*periods_per_year)/MortgageCalculator!$L$9,0)))),start_rate))</f>
        <v/>
      </c>
      <c r="D462" s="76" t="str">
        <f t="shared" si="44"/>
        <v/>
      </c>
      <c r="E462" s="76" t="str">
        <f t="shared" si="45"/>
        <v/>
      </c>
      <c r="F462" s="76" t="str">
        <f t="shared" si="46"/>
        <v/>
      </c>
      <c r="G462" s="76" t="str">
        <f t="shared" si="47"/>
        <v/>
      </c>
    </row>
    <row r="463" spans="1:7">
      <c r="A463" s="73" t="str">
        <f t="shared" si="42"/>
        <v/>
      </c>
      <c r="B463" s="74" t="str">
        <f t="shared" si="43"/>
        <v/>
      </c>
      <c r="C463" s="75" t="str">
        <f>IF(A463="","",IF(variable,IF(A463&lt;MortgageCalculator!$L$6*periods_per_year,start_rate,IF(MortgageCalculator!$L$10&gt;=0,MIN(MortgageCalculator!$L$7,start_rate+MortgageCalculator!$L$10*ROUNDUP((A463-MortgageCalculator!$L$6*periods_per_year)/MortgageCalculator!$L$9,0)),MAX(MortgageCalculator!$L$8,start_rate+MortgageCalculator!$L$10*ROUNDUP((A463-MortgageCalculator!$L$6*periods_per_year)/MortgageCalculator!$L$9,0)))),start_rate))</f>
        <v/>
      </c>
      <c r="D463" s="76" t="str">
        <f t="shared" si="44"/>
        <v/>
      </c>
      <c r="E463" s="76" t="str">
        <f t="shared" si="45"/>
        <v/>
      </c>
      <c r="F463" s="76" t="str">
        <f t="shared" si="46"/>
        <v/>
      </c>
      <c r="G463" s="76" t="str">
        <f t="shared" si="47"/>
        <v/>
      </c>
    </row>
    <row r="464" spans="1:7">
      <c r="A464" s="73" t="str">
        <f t="shared" si="42"/>
        <v/>
      </c>
      <c r="B464" s="74" t="str">
        <f t="shared" si="43"/>
        <v/>
      </c>
      <c r="C464" s="75" t="str">
        <f>IF(A464="","",IF(variable,IF(A464&lt;MortgageCalculator!$L$6*periods_per_year,start_rate,IF(MortgageCalculator!$L$10&gt;=0,MIN(MortgageCalculator!$L$7,start_rate+MortgageCalculator!$L$10*ROUNDUP((A464-MortgageCalculator!$L$6*periods_per_year)/MortgageCalculator!$L$9,0)),MAX(MortgageCalculator!$L$8,start_rate+MortgageCalculator!$L$10*ROUNDUP((A464-MortgageCalculator!$L$6*periods_per_year)/MortgageCalculator!$L$9,0)))),start_rate))</f>
        <v/>
      </c>
      <c r="D464" s="76" t="str">
        <f t="shared" si="44"/>
        <v/>
      </c>
      <c r="E464" s="76" t="str">
        <f t="shared" si="45"/>
        <v/>
      </c>
      <c r="F464" s="76" t="str">
        <f t="shared" si="46"/>
        <v/>
      </c>
      <c r="G464" s="76" t="str">
        <f t="shared" si="47"/>
        <v/>
      </c>
    </row>
    <row r="465" spans="1:7">
      <c r="A465" s="73" t="str">
        <f t="shared" si="42"/>
        <v/>
      </c>
      <c r="B465" s="74" t="str">
        <f t="shared" si="43"/>
        <v/>
      </c>
      <c r="C465" s="75" t="str">
        <f>IF(A465="","",IF(variable,IF(A465&lt;MortgageCalculator!$L$6*periods_per_year,start_rate,IF(MortgageCalculator!$L$10&gt;=0,MIN(MortgageCalculator!$L$7,start_rate+MortgageCalculator!$L$10*ROUNDUP((A465-MortgageCalculator!$L$6*periods_per_year)/MortgageCalculator!$L$9,0)),MAX(MortgageCalculator!$L$8,start_rate+MortgageCalculator!$L$10*ROUNDUP((A465-MortgageCalculator!$L$6*periods_per_year)/MortgageCalculator!$L$9,0)))),start_rate))</f>
        <v/>
      </c>
      <c r="D465" s="76" t="str">
        <f t="shared" si="44"/>
        <v/>
      </c>
      <c r="E465" s="76" t="str">
        <f t="shared" si="45"/>
        <v/>
      </c>
      <c r="F465" s="76" t="str">
        <f t="shared" si="46"/>
        <v/>
      </c>
      <c r="G465" s="76" t="str">
        <f t="shared" si="47"/>
        <v/>
      </c>
    </row>
    <row r="466" spans="1:7">
      <c r="A466" s="73" t="str">
        <f t="shared" si="42"/>
        <v/>
      </c>
      <c r="B466" s="74" t="str">
        <f t="shared" si="43"/>
        <v/>
      </c>
      <c r="C466" s="75" t="str">
        <f>IF(A466="","",IF(variable,IF(A466&lt;MortgageCalculator!$L$6*periods_per_year,start_rate,IF(MortgageCalculator!$L$10&gt;=0,MIN(MortgageCalculator!$L$7,start_rate+MortgageCalculator!$L$10*ROUNDUP((A466-MortgageCalculator!$L$6*periods_per_year)/MortgageCalculator!$L$9,0)),MAX(MortgageCalculator!$L$8,start_rate+MortgageCalculator!$L$10*ROUNDUP((A466-MortgageCalculator!$L$6*periods_per_year)/MortgageCalculator!$L$9,0)))),start_rate))</f>
        <v/>
      </c>
      <c r="D466" s="76" t="str">
        <f t="shared" si="44"/>
        <v/>
      </c>
      <c r="E466" s="76" t="str">
        <f t="shared" si="45"/>
        <v/>
      </c>
      <c r="F466" s="76" t="str">
        <f t="shared" si="46"/>
        <v/>
      </c>
      <c r="G466" s="76" t="str">
        <f t="shared" si="47"/>
        <v/>
      </c>
    </row>
    <row r="467" spans="1:7">
      <c r="A467" s="73" t="str">
        <f t="shared" si="42"/>
        <v/>
      </c>
      <c r="B467" s="74" t="str">
        <f t="shared" si="43"/>
        <v/>
      </c>
      <c r="C467" s="75" t="str">
        <f>IF(A467="","",IF(variable,IF(A467&lt;MortgageCalculator!$L$6*periods_per_year,start_rate,IF(MortgageCalculator!$L$10&gt;=0,MIN(MortgageCalculator!$L$7,start_rate+MortgageCalculator!$L$10*ROUNDUP((A467-MortgageCalculator!$L$6*periods_per_year)/MortgageCalculator!$L$9,0)),MAX(MortgageCalculator!$L$8,start_rate+MortgageCalculator!$L$10*ROUNDUP((A467-MortgageCalculator!$L$6*periods_per_year)/MortgageCalculator!$L$9,0)))),start_rate))</f>
        <v/>
      </c>
      <c r="D467" s="76" t="str">
        <f t="shared" si="44"/>
        <v/>
      </c>
      <c r="E467" s="76" t="str">
        <f t="shared" si="45"/>
        <v/>
      </c>
      <c r="F467" s="76" t="str">
        <f t="shared" si="46"/>
        <v/>
      </c>
      <c r="G467" s="76" t="str">
        <f t="shared" si="47"/>
        <v/>
      </c>
    </row>
    <row r="468" spans="1:7">
      <c r="A468" s="73" t="str">
        <f t="shared" si="42"/>
        <v/>
      </c>
      <c r="B468" s="74" t="str">
        <f t="shared" si="43"/>
        <v/>
      </c>
      <c r="C468" s="75" t="str">
        <f>IF(A468="","",IF(variable,IF(A468&lt;MortgageCalculator!$L$6*periods_per_year,start_rate,IF(MortgageCalculator!$L$10&gt;=0,MIN(MortgageCalculator!$L$7,start_rate+MortgageCalculator!$L$10*ROUNDUP((A468-MortgageCalculator!$L$6*periods_per_year)/MortgageCalculator!$L$9,0)),MAX(MortgageCalculator!$L$8,start_rate+MortgageCalculator!$L$10*ROUNDUP((A468-MortgageCalculator!$L$6*periods_per_year)/MortgageCalculator!$L$9,0)))),start_rate))</f>
        <v/>
      </c>
      <c r="D468" s="76" t="str">
        <f t="shared" si="44"/>
        <v/>
      </c>
      <c r="E468" s="76" t="str">
        <f t="shared" si="45"/>
        <v/>
      </c>
      <c r="F468" s="76" t="str">
        <f t="shared" si="46"/>
        <v/>
      </c>
      <c r="G468" s="76" t="str">
        <f t="shared" si="47"/>
        <v/>
      </c>
    </row>
    <row r="469" spans="1:7">
      <c r="A469" s="73" t="str">
        <f t="shared" si="42"/>
        <v/>
      </c>
      <c r="B469" s="74" t="str">
        <f t="shared" si="43"/>
        <v/>
      </c>
      <c r="C469" s="75" t="str">
        <f>IF(A469="","",IF(variable,IF(A469&lt;MortgageCalculator!$L$6*periods_per_year,start_rate,IF(MortgageCalculator!$L$10&gt;=0,MIN(MortgageCalculator!$L$7,start_rate+MortgageCalculator!$L$10*ROUNDUP((A469-MortgageCalculator!$L$6*periods_per_year)/MortgageCalculator!$L$9,0)),MAX(MortgageCalculator!$L$8,start_rate+MortgageCalculator!$L$10*ROUNDUP((A469-MortgageCalculator!$L$6*periods_per_year)/MortgageCalculator!$L$9,0)))),start_rate))</f>
        <v/>
      </c>
      <c r="D469" s="76" t="str">
        <f t="shared" si="44"/>
        <v/>
      </c>
      <c r="E469" s="76" t="str">
        <f t="shared" si="45"/>
        <v/>
      </c>
      <c r="F469" s="76" t="str">
        <f t="shared" si="46"/>
        <v/>
      </c>
      <c r="G469" s="76" t="str">
        <f t="shared" si="47"/>
        <v/>
      </c>
    </row>
    <row r="470" spans="1:7">
      <c r="A470" s="73" t="str">
        <f t="shared" si="42"/>
        <v/>
      </c>
      <c r="B470" s="74" t="str">
        <f t="shared" si="43"/>
        <v/>
      </c>
      <c r="C470" s="75" t="str">
        <f>IF(A470="","",IF(variable,IF(A470&lt;MortgageCalculator!$L$6*periods_per_year,start_rate,IF(MortgageCalculator!$L$10&gt;=0,MIN(MortgageCalculator!$L$7,start_rate+MortgageCalculator!$L$10*ROUNDUP((A470-MortgageCalculator!$L$6*periods_per_year)/MortgageCalculator!$L$9,0)),MAX(MortgageCalculator!$L$8,start_rate+MortgageCalculator!$L$10*ROUNDUP((A470-MortgageCalculator!$L$6*periods_per_year)/MortgageCalculator!$L$9,0)))),start_rate))</f>
        <v/>
      </c>
      <c r="D470" s="76" t="str">
        <f t="shared" si="44"/>
        <v/>
      </c>
      <c r="E470" s="76" t="str">
        <f t="shared" si="45"/>
        <v/>
      </c>
      <c r="F470" s="76" t="str">
        <f t="shared" si="46"/>
        <v/>
      </c>
      <c r="G470" s="76" t="str">
        <f t="shared" si="47"/>
        <v/>
      </c>
    </row>
    <row r="471" spans="1:7">
      <c r="A471" s="73" t="str">
        <f t="shared" si="42"/>
        <v/>
      </c>
      <c r="B471" s="74" t="str">
        <f t="shared" si="43"/>
        <v/>
      </c>
      <c r="C471" s="75" t="str">
        <f>IF(A471="","",IF(variable,IF(A471&lt;MortgageCalculator!$L$6*periods_per_year,start_rate,IF(MortgageCalculator!$L$10&gt;=0,MIN(MortgageCalculator!$L$7,start_rate+MortgageCalculator!$L$10*ROUNDUP((A471-MortgageCalculator!$L$6*periods_per_year)/MortgageCalculator!$L$9,0)),MAX(MortgageCalculator!$L$8,start_rate+MortgageCalculator!$L$10*ROUNDUP((A471-MortgageCalculator!$L$6*periods_per_year)/MortgageCalculator!$L$9,0)))),start_rate))</f>
        <v/>
      </c>
      <c r="D471" s="76" t="str">
        <f t="shared" si="44"/>
        <v/>
      </c>
      <c r="E471" s="76" t="str">
        <f t="shared" si="45"/>
        <v/>
      </c>
      <c r="F471" s="76" t="str">
        <f t="shared" si="46"/>
        <v/>
      </c>
      <c r="G471" s="76" t="str">
        <f t="shared" si="47"/>
        <v/>
      </c>
    </row>
    <row r="472" spans="1:7">
      <c r="A472" s="73" t="str">
        <f t="shared" si="42"/>
        <v/>
      </c>
      <c r="B472" s="74" t="str">
        <f t="shared" si="43"/>
        <v/>
      </c>
      <c r="C472" s="75" t="str">
        <f>IF(A472="","",IF(variable,IF(A472&lt;MortgageCalculator!$L$6*periods_per_year,start_rate,IF(MortgageCalculator!$L$10&gt;=0,MIN(MortgageCalculator!$L$7,start_rate+MortgageCalculator!$L$10*ROUNDUP((A472-MortgageCalculator!$L$6*periods_per_year)/MortgageCalculator!$L$9,0)),MAX(MortgageCalculator!$L$8,start_rate+MortgageCalculator!$L$10*ROUNDUP((A472-MortgageCalculator!$L$6*periods_per_year)/MortgageCalculator!$L$9,0)))),start_rate))</f>
        <v/>
      </c>
      <c r="D472" s="76" t="str">
        <f t="shared" si="44"/>
        <v/>
      </c>
      <c r="E472" s="76" t="str">
        <f t="shared" si="45"/>
        <v/>
      </c>
      <c r="F472" s="76" t="str">
        <f t="shared" si="46"/>
        <v/>
      </c>
      <c r="G472" s="76" t="str">
        <f t="shared" si="47"/>
        <v/>
      </c>
    </row>
    <row r="473" spans="1:7">
      <c r="A473" s="73" t="str">
        <f t="shared" si="42"/>
        <v/>
      </c>
      <c r="B473" s="74" t="str">
        <f t="shared" si="43"/>
        <v/>
      </c>
      <c r="C473" s="75" t="str">
        <f>IF(A473="","",IF(variable,IF(A473&lt;MortgageCalculator!$L$6*periods_per_year,start_rate,IF(MortgageCalculator!$L$10&gt;=0,MIN(MortgageCalculator!$L$7,start_rate+MortgageCalculator!$L$10*ROUNDUP((A473-MortgageCalculator!$L$6*periods_per_year)/MortgageCalculator!$L$9,0)),MAX(MortgageCalculator!$L$8,start_rate+MortgageCalculator!$L$10*ROUNDUP((A473-MortgageCalculator!$L$6*periods_per_year)/MortgageCalculator!$L$9,0)))),start_rate))</f>
        <v/>
      </c>
      <c r="D473" s="76" t="str">
        <f t="shared" si="44"/>
        <v/>
      </c>
      <c r="E473" s="76" t="str">
        <f t="shared" si="45"/>
        <v/>
      </c>
      <c r="F473" s="76" t="str">
        <f t="shared" si="46"/>
        <v/>
      </c>
      <c r="G473" s="76" t="str">
        <f t="shared" si="47"/>
        <v/>
      </c>
    </row>
    <row r="474" spans="1:7">
      <c r="A474" s="73" t="str">
        <f t="shared" si="42"/>
        <v/>
      </c>
      <c r="B474" s="74" t="str">
        <f t="shared" si="43"/>
        <v/>
      </c>
      <c r="C474" s="75" t="str">
        <f>IF(A474="","",IF(variable,IF(A474&lt;MortgageCalculator!$L$6*periods_per_year,start_rate,IF(MortgageCalculator!$L$10&gt;=0,MIN(MortgageCalculator!$L$7,start_rate+MortgageCalculator!$L$10*ROUNDUP((A474-MortgageCalculator!$L$6*periods_per_year)/MortgageCalculator!$L$9,0)),MAX(MortgageCalculator!$L$8,start_rate+MortgageCalculator!$L$10*ROUNDUP((A474-MortgageCalculator!$L$6*periods_per_year)/MortgageCalculator!$L$9,0)))),start_rate))</f>
        <v/>
      </c>
      <c r="D474" s="76" t="str">
        <f t="shared" si="44"/>
        <v/>
      </c>
      <c r="E474" s="76" t="str">
        <f t="shared" si="45"/>
        <v/>
      </c>
      <c r="F474" s="76" t="str">
        <f t="shared" si="46"/>
        <v/>
      </c>
      <c r="G474" s="76" t="str">
        <f t="shared" si="47"/>
        <v/>
      </c>
    </row>
    <row r="475" spans="1:7">
      <c r="A475" s="73" t="str">
        <f t="shared" si="42"/>
        <v/>
      </c>
      <c r="B475" s="74" t="str">
        <f t="shared" si="43"/>
        <v/>
      </c>
      <c r="C475" s="75" t="str">
        <f>IF(A475="","",IF(variable,IF(A475&lt;MortgageCalculator!$L$6*periods_per_year,start_rate,IF(MortgageCalculator!$L$10&gt;=0,MIN(MortgageCalculator!$L$7,start_rate+MortgageCalculator!$L$10*ROUNDUP((A475-MortgageCalculator!$L$6*periods_per_year)/MortgageCalculator!$L$9,0)),MAX(MortgageCalculator!$L$8,start_rate+MortgageCalculator!$L$10*ROUNDUP((A475-MortgageCalculator!$L$6*periods_per_year)/MortgageCalculator!$L$9,0)))),start_rate))</f>
        <v/>
      </c>
      <c r="D475" s="76" t="str">
        <f t="shared" si="44"/>
        <v/>
      </c>
      <c r="E475" s="76" t="str">
        <f t="shared" si="45"/>
        <v/>
      </c>
      <c r="F475" s="76" t="str">
        <f t="shared" si="46"/>
        <v/>
      </c>
      <c r="G475" s="76" t="str">
        <f t="shared" si="47"/>
        <v/>
      </c>
    </row>
    <row r="476" spans="1:7">
      <c r="A476" s="73" t="str">
        <f t="shared" si="42"/>
        <v/>
      </c>
      <c r="B476" s="74" t="str">
        <f t="shared" si="43"/>
        <v/>
      </c>
      <c r="C476" s="75" t="str">
        <f>IF(A476="","",IF(variable,IF(A476&lt;MortgageCalculator!$L$6*periods_per_year,start_rate,IF(MortgageCalculator!$L$10&gt;=0,MIN(MortgageCalculator!$L$7,start_rate+MortgageCalculator!$L$10*ROUNDUP((A476-MortgageCalculator!$L$6*periods_per_year)/MortgageCalculator!$L$9,0)),MAX(MortgageCalculator!$L$8,start_rate+MortgageCalculator!$L$10*ROUNDUP((A476-MortgageCalculator!$L$6*periods_per_year)/MortgageCalculator!$L$9,0)))),start_rate))</f>
        <v/>
      </c>
      <c r="D476" s="76" t="str">
        <f t="shared" si="44"/>
        <v/>
      </c>
      <c r="E476" s="76" t="str">
        <f t="shared" si="45"/>
        <v/>
      </c>
      <c r="F476" s="76" t="str">
        <f t="shared" si="46"/>
        <v/>
      </c>
      <c r="G476" s="76" t="str">
        <f t="shared" si="47"/>
        <v/>
      </c>
    </row>
    <row r="477" spans="1:7">
      <c r="A477" s="73" t="str">
        <f t="shared" si="42"/>
        <v/>
      </c>
      <c r="B477" s="74" t="str">
        <f t="shared" si="43"/>
        <v/>
      </c>
      <c r="C477" s="75" t="str">
        <f>IF(A477="","",IF(variable,IF(A477&lt;MortgageCalculator!$L$6*periods_per_year,start_rate,IF(MortgageCalculator!$L$10&gt;=0,MIN(MortgageCalculator!$L$7,start_rate+MortgageCalculator!$L$10*ROUNDUP((A477-MortgageCalculator!$L$6*periods_per_year)/MortgageCalculator!$L$9,0)),MAX(MortgageCalculator!$L$8,start_rate+MortgageCalculator!$L$10*ROUNDUP((A477-MortgageCalculator!$L$6*periods_per_year)/MortgageCalculator!$L$9,0)))),start_rate))</f>
        <v/>
      </c>
      <c r="D477" s="76" t="str">
        <f t="shared" si="44"/>
        <v/>
      </c>
      <c r="E477" s="76" t="str">
        <f t="shared" si="45"/>
        <v/>
      </c>
      <c r="F477" s="76" t="str">
        <f t="shared" si="46"/>
        <v/>
      </c>
      <c r="G477" s="76" t="str">
        <f t="shared" si="47"/>
        <v/>
      </c>
    </row>
    <row r="478" spans="1:7">
      <c r="A478" s="73" t="str">
        <f t="shared" si="42"/>
        <v/>
      </c>
      <c r="B478" s="74" t="str">
        <f t="shared" si="43"/>
        <v/>
      </c>
      <c r="C478" s="75" t="str">
        <f>IF(A478="","",IF(variable,IF(A478&lt;MortgageCalculator!$L$6*periods_per_year,start_rate,IF(MortgageCalculator!$L$10&gt;=0,MIN(MortgageCalculator!$L$7,start_rate+MortgageCalculator!$L$10*ROUNDUP((A478-MortgageCalculator!$L$6*periods_per_year)/MortgageCalculator!$L$9,0)),MAX(MortgageCalculator!$L$8,start_rate+MortgageCalculator!$L$10*ROUNDUP((A478-MortgageCalculator!$L$6*periods_per_year)/MortgageCalculator!$L$9,0)))),start_rate))</f>
        <v/>
      </c>
      <c r="D478" s="76" t="str">
        <f t="shared" si="44"/>
        <v/>
      </c>
      <c r="E478" s="76" t="str">
        <f t="shared" si="45"/>
        <v/>
      </c>
      <c r="F478" s="76" t="str">
        <f t="shared" si="46"/>
        <v/>
      </c>
      <c r="G478" s="76" t="str">
        <f t="shared" si="47"/>
        <v/>
      </c>
    </row>
    <row r="479" spans="1:7">
      <c r="A479" s="73" t="str">
        <f t="shared" si="42"/>
        <v/>
      </c>
      <c r="B479" s="74" t="str">
        <f t="shared" si="43"/>
        <v/>
      </c>
      <c r="C479" s="75" t="str">
        <f>IF(A479="","",IF(variable,IF(A479&lt;MortgageCalculator!$L$6*periods_per_year,start_rate,IF(MortgageCalculator!$L$10&gt;=0,MIN(MortgageCalculator!$L$7,start_rate+MortgageCalculator!$L$10*ROUNDUP((A479-MortgageCalculator!$L$6*periods_per_year)/MortgageCalculator!$L$9,0)),MAX(MortgageCalculator!$L$8,start_rate+MortgageCalculator!$L$10*ROUNDUP((A479-MortgageCalculator!$L$6*periods_per_year)/MortgageCalculator!$L$9,0)))),start_rate))</f>
        <v/>
      </c>
      <c r="D479" s="76" t="str">
        <f t="shared" si="44"/>
        <v/>
      </c>
      <c r="E479" s="76" t="str">
        <f t="shared" si="45"/>
        <v/>
      </c>
      <c r="F479" s="76" t="str">
        <f t="shared" si="46"/>
        <v/>
      </c>
      <c r="G479" s="76" t="str">
        <f t="shared" si="47"/>
        <v/>
      </c>
    </row>
    <row r="480" spans="1:7">
      <c r="A480" s="73" t="str">
        <f t="shared" si="42"/>
        <v/>
      </c>
      <c r="B480" s="74" t="str">
        <f t="shared" si="43"/>
        <v/>
      </c>
      <c r="C480" s="75" t="str">
        <f>IF(A480="","",IF(variable,IF(A480&lt;MortgageCalculator!$L$6*periods_per_year,start_rate,IF(MortgageCalculator!$L$10&gt;=0,MIN(MortgageCalculator!$L$7,start_rate+MortgageCalculator!$L$10*ROUNDUP((A480-MortgageCalculator!$L$6*periods_per_year)/MortgageCalculator!$L$9,0)),MAX(MortgageCalculator!$L$8,start_rate+MortgageCalculator!$L$10*ROUNDUP((A480-MortgageCalculator!$L$6*periods_per_year)/MortgageCalculator!$L$9,0)))),start_rate))</f>
        <v/>
      </c>
      <c r="D480" s="76" t="str">
        <f t="shared" si="44"/>
        <v/>
      </c>
      <c r="E480" s="76" t="str">
        <f t="shared" si="45"/>
        <v/>
      </c>
      <c r="F480" s="76" t="str">
        <f t="shared" si="46"/>
        <v/>
      </c>
      <c r="G480" s="76" t="str">
        <f t="shared" si="47"/>
        <v/>
      </c>
    </row>
    <row r="481" spans="1:7">
      <c r="A481" s="73" t="str">
        <f t="shared" si="42"/>
        <v/>
      </c>
      <c r="B481" s="74" t="str">
        <f t="shared" si="43"/>
        <v/>
      </c>
      <c r="C481" s="75" t="str">
        <f>IF(A481="","",IF(variable,IF(A481&lt;MortgageCalculator!$L$6*periods_per_year,start_rate,IF(MortgageCalculator!$L$10&gt;=0,MIN(MortgageCalculator!$L$7,start_rate+MortgageCalculator!$L$10*ROUNDUP((A481-MortgageCalculator!$L$6*periods_per_year)/MortgageCalculator!$L$9,0)),MAX(MortgageCalculator!$L$8,start_rate+MortgageCalculator!$L$10*ROUNDUP((A481-MortgageCalculator!$L$6*periods_per_year)/MortgageCalculator!$L$9,0)))),start_rate))</f>
        <v/>
      </c>
      <c r="D481" s="76" t="str">
        <f t="shared" si="44"/>
        <v/>
      </c>
      <c r="E481" s="76" t="str">
        <f t="shared" si="45"/>
        <v/>
      </c>
      <c r="F481" s="76" t="str">
        <f t="shared" si="46"/>
        <v/>
      </c>
      <c r="G481" s="76" t="str">
        <f t="shared" si="47"/>
        <v/>
      </c>
    </row>
    <row r="482" spans="1:7">
      <c r="A482" s="73" t="str">
        <f t="shared" si="42"/>
        <v/>
      </c>
      <c r="B482" s="74" t="str">
        <f t="shared" si="43"/>
        <v/>
      </c>
      <c r="C482" s="75" t="str">
        <f>IF(A482="","",IF(variable,IF(A482&lt;MortgageCalculator!$L$6*periods_per_year,start_rate,IF(MortgageCalculator!$L$10&gt;=0,MIN(MortgageCalculator!$L$7,start_rate+MortgageCalculator!$L$10*ROUNDUP((A482-MortgageCalculator!$L$6*periods_per_year)/MortgageCalculator!$L$9,0)),MAX(MortgageCalculator!$L$8,start_rate+MortgageCalculator!$L$10*ROUNDUP((A482-MortgageCalculator!$L$6*periods_per_year)/MortgageCalculator!$L$9,0)))),start_rate))</f>
        <v/>
      </c>
      <c r="D482" s="76" t="str">
        <f t="shared" si="44"/>
        <v/>
      </c>
      <c r="E482" s="76" t="str">
        <f t="shared" si="45"/>
        <v/>
      </c>
      <c r="F482" s="76" t="str">
        <f t="shared" si="46"/>
        <v/>
      </c>
      <c r="G482" s="76" t="str">
        <f t="shared" si="47"/>
        <v/>
      </c>
    </row>
    <row r="483" spans="1:7">
      <c r="A483" s="73" t="str">
        <f t="shared" si="42"/>
        <v/>
      </c>
      <c r="B483" s="74" t="str">
        <f t="shared" si="43"/>
        <v/>
      </c>
      <c r="C483" s="75" t="str">
        <f>IF(A483="","",IF(variable,IF(A483&lt;MortgageCalculator!$L$6*periods_per_year,start_rate,IF(MortgageCalculator!$L$10&gt;=0,MIN(MortgageCalculator!$L$7,start_rate+MortgageCalculator!$L$10*ROUNDUP((A483-MortgageCalculator!$L$6*periods_per_year)/MortgageCalculator!$L$9,0)),MAX(MortgageCalculator!$L$8,start_rate+MortgageCalculator!$L$10*ROUNDUP((A483-MortgageCalculator!$L$6*periods_per_year)/MortgageCalculator!$L$9,0)))),start_rate))</f>
        <v/>
      </c>
      <c r="D483" s="76" t="str">
        <f t="shared" si="44"/>
        <v/>
      </c>
      <c r="E483" s="76" t="str">
        <f t="shared" si="45"/>
        <v/>
      </c>
      <c r="F483" s="76" t="str">
        <f t="shared" si="46"/>
        <v/>
      </c>
      <c r="G483" s="76" t="str">
        <f t="shared" si="47"/>
        <v/>
      </c>
    </row>
    <row r="484" spans="1:7">
      <c r="A484" s="73" t="str">
        <f t="shared" si="42"/>
        <v/>
      </c>
      <c r="B484" s="74" t="str">
        <f t="shared" si="43"/>
        <v/>
      </c>
      <c r="C484" s="75" t="str">
        <f>IF(A484="","",IF(variable,IF(A484&lt;MortgageCalculator!$L$6*periods_per_year,start_rate,IF(MortgageCalculator!$L$10&gt;=0,MIN(MortgageCalculator!$L$7,start_rate+MortgageCalculator!$L$10*ROUNDUP((A484-MortgageCalculator!$L$6*periods_per_year)/MortgageCalculator!$L$9,0)),MAX(MortgageCalculator!$L$8,start_rate+MortgageCalculator!$L$10*ROUNDUP((A484-MortgageCalculator!$L$6*periods_per_year)/MortgageCalculator!$L$9,0)))),start_rate))</f>
        <v/>
      </c>
      <c r="D484" s="76" t="str">
        <f t="shared" si="44"/>
        <v/>
      </c>
      <c r="E484" s="76" t="str">
        <f t="shared" si="45"/>
        <v/>
      </c>
      <c r="F484" s="76" t="str">
        <f t="shared" si="46"/>
        <v/>
      </c>
      <c r="G484" s="76" t="str">
        <f t="shared" si="47"/>
        <v/>
      </c>
    </row>
    <row r="485" spans="1:7">
      <c r="A485" s="73" t="str">
        <f t="shared" si="42"/>
        <v/>
      </c>
      <c r="B485" s="74" t="str">
        <f t="shared" si="43"/>
        <v/>
      </c>
      <c r="C485" s="75" t="str">
        <f>IF(A485="","",IF(variable,IF(A485&lt;MortgageCalculator!$L$6*periods_per_year,start_rate,IF(MortgageCalculator!$L$10&gt;=0,MIN(MortgageCalculator!$L$7,start_rate+MortgageCalculator!$L$10*ROUNDUP((A485-MortgageCalculator!$L$6*periods_per_year)/MortgageCalculator!$L$9,0)),MAX(MortgageCalculator!$L$8,start_rate+MortgageCalculator!$L$10*ROUNDUP((A485-MortgageCalculator!$L$6*periods_per_year)/MortgageCalculator!$L$9,0)))),start_rate))</f>
        <v/>
      </c>
      <c r="D485" s="76" t="str">
        <f t="shared" si="44"/>
        <v/>
      </c>
      <c r="E485" s="76" t="str">
        <f t="shared" si="45"/>
        <v/>
      </c>
      <c r="F485" s="76" t="str">
        <f t="shared" si="46"/>
        <v/>
      </c>
      <c r="G485" s="76" t="str">
        <f t="shared" si="47"/>
        <v/>
      </c>
    </row>
    <row r="486" spans="1:7">
      <c r="A486" s="73" t="str">
        <f t="shared" si="42"/>
        <v/>
      </c>
      <c r="B486" s="74" t="str">
        <f t="shared" si="43"/>
        <v/>
      </c>
      <c r="C486" s="75" t="str">
        <f>IF(A486="","",IF(variable,IF(A486&lt;MortgageCalculator!$L$6*periods_per_year,start_rate,IF(MortgageCalculator!$L$10&gt;=0,MIN(MortgageCalculator!$L$7,start_rate+MortgageCalculator!$L$10*ROUNDUP((A486-MortgageCalculator!$L$6*periods_per_year)/MortgageCalculator!$L$9,0)),MAX(MortgageCalculator!$L$8,start_rate+MortgageCalculator!$L$10*ROUNDUP((A486-MortgageCalculator!$L$6*periods_per_year)/MortgageCalculator!$L$9,0)))),start_rate))</f>
        <v/>
      </c>
      <c r="D486" s="76" t="str">
        <f t="shared" si="44"/>
        <v/>
      </c>
      <c r="E486" s="76" t="str">
        <f t="shared" si="45"/>
        <v/>
      </c>
      <c r="F486" s="76" t="str">
        <f t="shared" si="46"/>
        <v/>
      </c>
      <c r="G486" s="76" t="str">
        <f t="shared" si="47"/>
        <v/>
      </c>
    </row>
    <row r="487" spans="1:7">
      <c r="A487" s="73" t="str">
        <f t="shared" si="42"/>
        <v/>
      </c>
      <c r="B487" s="74" t="str">
        <f t="shared" si="43"/>
        <v/>
      </c>
      <c r="C487" s="75" t="str">
        <f>IF(A487="","",IF(variable,IF(A487&lt;MortgageCalculator!$L$6*periods_per_year,start_rate,IF(MortgageCalculator!$L$10&gt;=0,MIN(MortgageCalculator!$L$7,start_rate+MortgageCalculator!$L$10*ROUNDUP((A487-MortgageCalculator!$L$6*periods_per_year)/MortgageCalculator!$L$9,0)),MAX(MortgageCalculator!$L$8,start_rate+MortgageCalculator!$L$10*ROUNDUP((A487-MortgageCalculator!$L$6*periods_per_year)/MortgageCalculator!$L$9,0)))),start_rate))</f>
        <v/>
      </c>
      <c r="D487" s="76" t="str">
        <f t="shared" si="44"/>
        <v/>
      </c>
      <c r="E487" s="76" t="str">
        <f t="shared" si="45"/>
        <v/>
      </c>
      <c r="F487" s="76" t="str">
        <f t="shared" si="46"/>
        <v/>
      </c>
      <c r="G487" s="76" t="str">
        <f t="shared" si="47"/>
        <v/>
      </c>
    </row>
    <row r="488" spans="1:7">
      <c r="A488" s="73" t="str">
        <f t="shared" si="42"/>
        <v/>
      </c>
      <c r="B488" s="74" t="str">
        <f t="shared" si="43"/>
        <v/>
      </c>
      <c r="C488" s="75" t="str">
        <f>IF(A488="","",IF(variable,IF(A488&lt;MortgageCalculator!$L$6*periods_per_year,start_rate,IF(MortgageCalculator!$L$10&gt;=0,MIN(MortgageCalculator!$L$7,start_rate+MortgageCalculator!$L$10*ROUNDUP((A488-MortgageCalculator!$L$6*periods_per_year)/MortgageCalculator!$L$9,0)),MAX(MortgageCalculator!$L$8,start_rate+MortgageCalculator!$L$10*ROUNDUP((A488-MortgageCalculator!$L$6*periods_per_year)/MortgageCalculator!$L$9,0)))),start_rate))</f>
        <v/>
      </c>
      <c r="D488" s="76" t="str">
        <f t="shared" si="44"/>
        <v/>
      </c>
      <c r="E488" s="76" t="str">
        <f t="shared" si="45"/>
        <v/>
      </c>
      <c r="F488" s="76" t="str">
        <f t="shared" si="46"/>
        <v/>
      </c>
      <c r="G488" s="76" t="str">
        <f t="shared" si="47"/>
        <v/>
      </c>
    </row>
    <row r="489" spans="1:7">
      <c r="A489" s="73" t="str">
        <f t="shared" si="42"/>
        <v/>
      </c>
      <c r="B489" s="74" t="str">
        <f t="shared" si="43"/>
        <v/>
      </c>
      <c r="C489" s="75" t="str">
        <f>IF(A489="","",IF(variable,IF(A489&lt;MortgageCalculator!$L$6*periods_per_year,start_rate,IF(MortgageCalculator!$L$10&gt;=0,MIN(MortgageCalculator!$L$7,start_rate+MortgageCalculator!$L$10*ROUNDUP((A489-MortgageCalculator!$L$6*periods_per_year)/MortgageCalculator!$L$9,0)),MAX(MortgageCalculator!$L$8,start_rate+MortgageCalculator!$L$10*ROUNDUP((A489-MortgageCalculator!$L$6*periods_per_year)/MortgageCalculator!$L$9,0)))),start_rate))</f>
        <v/>
      </c>
      <c r="D489" s="76" t="str">
        <f t="shared" si="44"/>
        <v/>
      </c>
      <c r="E489" s="76" t="str">
        <f t="shared" si="45"/>
        <v/>
      </c>
      <c r="F489" s="76" t="str">
        <f t="shared" si="46"/>
        <v/>
      </c>
      <c r="G489" s="76" t="str">
        <f t="shared" si="47"/>
        <v/>
      </c>
    </row>
    <row r="490" spans="1:7">
      <c r="A490" s="73" t="str">
        <f t="shared" si="42"/>
        <v/>
      </c>
      <c r="B490" s="74" t="str">
        <f t="shared" si="43"/>
        <v/>
      </c>
      <c r="C490" s="75" t="str">
        <f>IF(A490="","",IF(variable,IF(A490&lt;MortgageCalculator!$L$6*periods_per_year,start_rate,IF(MortgageCalculator!$L$10&gt;=0,MIN(MortgageCalculator!$L$7,start_rate+MortgageCalculator!$L$10*ROUNDUP((A490-MortgageCalculator!$L$6*periods_per_year)/MortgageCalculator!$L$9,0)),MAX(MortgageCalculator!$L$8,start_rate+MortgageCalculator!$L$10*ROUNDUP((A490-MortgageCalculator!$L$6*periods_per_year)/MortgageCalculator!$L$9,0)))),start_rate))</f>
        <v/>
      </c>
      <c r="D490" s="76" t="str">
        <f t="shared" si="44"/>
        <v/>
      </c>
      <c r="E490" s="76" t="str">
        <f t="shared" si="45"/>
        <v/>
      </c>
      <c r="F490" s="76" t="str">
        <f t="shared" si="46"/>
        <v/>
      </c>
      <c r="G490" s="76" t="str">
        <f t="shared" si="47"/>
        <v/>
      </c>
    </row>
    <row r="491" spans="1:7">
      <c r="A491" s="73" t="str">
        <f t="shared" si="42"/>
        <v/>
      </c>
      <c r="B491" s="74" t="str">
        <f t="shared" si="43"/>
        <v/>
      </c>
      <c r="C491" s="75" t="str">
        <f>IF(A491="","",IF(variable,IF(A491&lt;MortgageCalculator!$L$6*periods_per_year,start_rate,IF(MortgageCalculator!$L$10&gt;=0,MIN(MortgageCalculator!$L$7,start_rate+MortgageCalculator!$L$10*ROUNDUP((A491-MortgageCalculator!$L$6*periods_per_year)/MortgageCalculator!$L$9,0)),MAX(MortgageCalculator!$L$8,start_rate+MortgageCalculator!$L$10*ROUNDUP((A491-MortgageCalculator!$L$6*periods_per_year)/MortgageCalculator!$L$9,0)))),start_rate))</f>
        <v/>
      </c>
      <c r="D491" s="76" t="str">
        <f t="shared" si="44"/>
        <v/>
      </c>
      <c r="E491" s="76" t="str">
        <f t="shared" si="45"/>
        <v/>
      </c>
      <c r="F491" s="76" t="str">
        <f t="shared" si="46"/>
        <v/>
      </c>
      <c r="G491" s="76" t="str">
        <f t="shared" si="47"/>
        <v/>
      </c>
    </row>
    <row r="492" spans="1:7">
      <c r="A492" s="73" t="str">
        <f t="shared" si="42"/>
        <v/>
      </c>
      <c r="B492" s="74" t="str">
        <f t="shared" si="43"/>
        <v/>
      </c>
      <c r="C492" s="75" t="str">
        <f>IF(A492="","",IF(variable,IF(A492&lt;MortgageCalculator!$L$6*periods_per_year,start_rate,IF(MortgageCalculator!$L$10&gt;=0,MIN(MortgageCalculator!$L$7,start_rate+MortgageCalculator!$L$10*ROUNDUP((A492-MortgageCalculator!$L$6*periods_per_year)/MortgageCalculator!$L$9,0)),MAX(MortgageCalculator!$L$8,start_rate+MortgageCalculator!$L$10*ROUNDUP((A492-MortgageCalculator!$L$6*periods_per_year)/MortgageCalculator!$L$9,0)))),start_rate))</f>
        <v/>
      </c>
      <c r="D492" s="76" t="str">
        <f t="shared" si="44"/>
        <v/>
      </c>
      <c r="E492" s="76" t="str">
        <f t="shared" si="45"/>
        <v/>
      </c>
      <c r="F492" s="76" t="str">
        <f t="shared" si="46"/>
        <v/>
      </c>
      <c r="G492" s="76" t="str">
        <f t="shared" si="47"/>
        <v/>
      </c>
    </row>
    <row r="493" spans="1:7">
      <c r="A493" s="73" t="str">
        <f t="shared" si="42"/>
        <v/>
      </c>
      <c r="B493" s="74" t="str">
        <f t="shared" si="43"/>
        <v/>
      </c>
      <c r="C493" s="75" t="str">
        <f>IF(A493="","",IF(variable,IF(A493&lt;MortgageCalculator!$L$6*periods_per_year,start_rate,IF(MortgageCalculator!$L$10&gt;=0,MIN(MortgageCalculator!$L$7,start_rate+MortgageCalculator!$L$10*ROUNDUP((A493-MortgageCalculator!$L$6*periods_per_year)/MortgageCalculator!$L$9,0)),MAX(MortgageCalculator!$L$8,start_rate+MortgageCalculator!$L$10*ROUNDUP((A493-MortgageCalculator!$L$6*periods_per_year)/MortgageCalculator!$L$9,0)))),start_rate))</f>
        <v/>
      </c>
      <c r="D493" s="76" t="str">
        <f t="shared" si="44"/>
        <v/>
      </c>
      <c r="E493" s="76" t="str">
        <f t="shared" si="45"/>
        <v/>
      </c>
      <c r="F493" s="76" t="str">
        <f t="shared" si="46"/>
        <v/>
      </c>
      <c r="G493" s="76" t="str">
        <f t="shared" si="47"/>
        <v/>
      </c>
    </row>
    <row r="494" spans="1:7">
      <c r="A494" s="73" t="str">
        <f t="shared" si="42"/>
        <v/>
      </c>
      <c r="B494" s="74" t="str">
        <f t="shared" si="43"/>
        <v/>
      </c>
      <c r="C494" s="75" t="str">
        <f>IF(A494="","",IF(variable,IF(A494&lt;MortgageCalculator!$L$6*periods_per_year,start_rate,IF(MortgageCalculator!$L$10&gt;=0,MIN(MortgageCalculator!$L$7,start_rate+MortgageCalculator!$L$10*ROUNDUP((A494-MortgageCalculator!$L$6*periods_per_year)/MortgageCalculator!$L$9,0)),MAX(MortgageCalculator!$L$8,start_rate+MortgageCalculator!$L$10*ROUNDUP((A494-MortgageCalculator!$L$6*periods_per_year)/MortgageCalculator!$L$9,0)))),start_rate))</f>
        <v/>
      </c>
      <c r="D494" s="76" t="str">
        <f t="shared" si="44"/>
        <v/>
      </c>
      <c r="E494" s="76" t="str">
        <f t="shared" si="45"/>
        <v/>
      </c>
      <c r="F494" s="76" t="str">
        <f t="shared" si="46"/>
        <v/>
      </c>
      <c r="G494" s="76" t="str">
        <f t="shared" si="47"/>
        <v/>
      </c>
    </row>
    <row r="495" spans="1:7">
      <c r="A495" s="73" t="str">
        <f t="shared" si="42"/>
        <v/>
      </c>
      <c r="B495" s="74" t="str">
        <f t="shared" si="43"/>
        <v/>
      </c>
      <c r="C495" s="75" t="str">
        <f>IF(A495="","",IF(variable,IF(A495&lt;MortgageCalculator!$L$6*periods_per_year,start_rate,IF(MortgageCalculator!$L$10&gt;=0,MIN(MortgageCalculator!$L$7,start_rate+MortgageCalculator!$L$10*ROUNDUP((A495-MortgageCalculator!$L$6*periods_per_year)/MortgageCalculator!$L$9,0)),MAX(MortgageCalculator!$L$8,start_rate+MortgageCalculator!$L$10*ROUNDUP((A495-MortgageCalculator!$L$6*periods_per_year)/MortgageCalculator!$L$9,0)))),start_rate))</f>
        <v/>
      </c>
      <c r="D495" s="76" t="str">
        <f t="shared" si="44"/>
        <v/>
      </c>
      <c r="E495" s="76" t="str">
        <f t="shared" si="45"/>
        <v/>
      </c>
      <c r="F495" s="76" t="str">
        <f t="shared" si="46"/>
        <v/>
      </c>
      <c r="G495" s="76" t="str">
        <f t="shared" si="47"/>
        <v/>
      </c>
    </row>
    <row r="496" spans="1:7">
      <c r="A496" s="73" t="str">
        <f t="shared" si="42"/>
        <v/>
      </c>
      <c r="B496" s="74" t="str">
        <f t="shared" si="43"/>
        <v/>
      </c>
      <c r="C496" s="75" t="str">
        <f>IF(A496="","",IF(variable,IF(A496&lt;MortgageCalculator!$L$6*periods_per_year,start_rate,IF(MortgageCalculator!$L$10&gt;=0,MIN(MortgageCalculator!$L$7,start_rate+MortgageCalculator!$L$10*ROUNDUP((A496-MortgageCalculator!$L$6*periods_per_year)/MortgageCalculator!$L$9,0)),MAX(MortgageCalculator!$L$8,start_rate+MortgageCalculator!$L$10*ROUNDUP((A496-MortgageCalculator!$L$6*periods_per_year)/MortgageCalculator!$L$9,0)))),start_rate))</f>
        <v/>
      </c>
      <c r="D496" s="76" t="str">
        <f t="shared" si="44"/>
        <v/>
      </c>
      <c r="E496" s="76" t="str">
        <f t="shared" si="45"/>
        <v/>
      </c>
      <c r="F496" s="76" t="str">
        <f t="shared" si="46"/>
        <v/>
      </c>
      <c r="G496" s="76" t="str">
        <f t="shared" si="47"/>
        <v/>
      </c>
    </row>
    <row r="497" spans="1:7">
      <c r="A497" s="73" t="str">
        <f t="shared" si="42"/>
        <v/>
      </c>
      <c r="B497" s="74" t="str">
        <f t="shared" si="43"/>
        <v/>
      </c>
      <c r="C497" s="75" t="str">
        <f>IF(A497="","",IF(variable,IF(A497&lt;MortgageCalculator!$L$6*periods_per_year,start_rate,IF(MortgageCalculator!$L$10&gt;=0,MIN(MortgageCalculator!$L$7,start_rate+MortgageCalculator!$L$10*ROUNDUP((A497-MortgageCalculator!$L$6*periods_per_year)/MortgageCalculator!$L$9,0)),MAX(MortgageCalculator!$L$8,start_rate+MortgageCalculator!$L$10*ROUNDUP((A497-MortgageCalculator!$L$6*periods_per_year)/MortgageCalculator!$L$9,0)))),start_rate))</f>
        <v/>
      </c>
      <c r="D497" s="76" t="str">
        <f t="shared" si="44"/>
        <v/>
      </c>
      <c r="E497" s="76" t="str">
        <f t="shared" si="45"/>
        <v/>
      </c>
      <c r="F497" s="76" t="str">
        <f t="shared" si="46"/>
        <v/>
      </c>
      <c r="G497" s="76" t="str">
        <f t="shared" si="47"/>
        <v/>
      </c>
    </row>
    <row r="498" spans="1:7">
      <c r="A498" s="73" t="str">
        <f t="shared" si="42"/>
        <v/>
      </c>
      <c r="B498" s="74" t="str">
        <f t="shared" si="43"/>
        <v/>
      </c>
      <c r="C498" s="75" t="str">
        <f>IF(A498="","",IF(variable,IF(A498&lt;MortgageCalculator!$L$6*periods_per_year,start_rate,IF(MortgageCalculator!$L$10&gt;=0,MIN(MortgageCalculator!$L$7,start_rate+MortgageCalculator!$L$10*ROUNDUP((A498-MortgageCalculator!$L$6*periods_per_year)/MortgageCalculator!$L$9,0)),MAX(MortgageCalculator!$L$8,start_rate+MortgageCalculator!$L$10*ROUNDUP((A498-MortgageCalculator!$L$6*periods_per_year)/MortgageCalculator!$L$9,0)))),start_rate))</f>
        <v/>
      </c>
      <c r="D498" s="76" t="str">
        <f t="shared" si="44"/>
        <v/>
      </c>
      <c r="E498" s="76" t="str">
        <f t="shared" si="45"/>
        <v/>
      </c>
      <c r="F498" s="76" t="str">
        <f t="shared" si="46"/>
        <v/>
      </c>
      <c r="G498" s="76" t="str">
        <f t="shared" si="47"/>
        <v/>
      </c>
    </row>
    <row r="499" spans="1:7">
      <c r="A499" s="73" t="str">
        <f t="shared" si="42"/>
        <v/>
      </c>
      <c r="B499" s="74" t="str">
        <f t="shared" si="43"/>
        <v/>
      </c>
      <c r="C499" s="75" t="str">
        <f>IF(A499="","",IF(variable,IF(A499&lt;MortgageCalculator!$L$6*periods_per_year,start_rate,IF(MortgageCalculator!$L$10&gt;=0,MIN(MortgageCalculator!$L$7,start_rate+MortgageCalculator!$L$10*ROUNDUP((A499-MortgageCalculator!$L$6*periods_per_year)/MortgageCalculator!$L$9,0)),MAX(MortgageCalculator!$L$8,start_rate+MortgageCalculator!$L$10*ROUNDUP((A499-MortgageCalculator!$L$6*periods_per_year)/MortgageCalculator!$L$9,0)))),start_rate))</f>
        <v/>
      </c>
      <c r="D499" s="76" t="str">
        <f t="shared" si="44"/>
        <v/>
      </c>
      <c r="E499" s="76" t="str">
        <f t="shared" si="45"/>
        <v/>
      </c>
      <c r="F499" s="76" t="str">
        <f t="shared" si="46"/>
        <v/>
      </c>
      <c r="G499" s="76" t="str">
        <f t="shared" si="47"/>
        <v/>
      </c>
    </row>
    <row r="500" spans="1:7">
      <c r="A500" s="73" t="str">
        <f t="shared" si="42"/>
        <v/>
      </c>
      <c r="B500" s="74" t="str">
        <f t="shared" si="43"/>
        <v/>
      </c>
      <c r="C500" s="75" t="str">
        <f>IF(A500="","",IF(variable,IF(A500&lt;MortgageCalculator!$L$6*periods_per_year,start_rate,IF(MortgageCalculator!$L$10&gt;=0,MIN(MortgageCalculator!$L$7,start_rate+MortgageCalculator!$L$10*ROUNDUP((A500-MortgageCalculator!$L$6*periods_per_year)/MortgageCalculator!$L$9,0)),MAX(MortgageCalculator!$L$8,start_rate+MortgageCalculator!$L$10*ROUNDUP((A500-MortgageCalculator!$L$6*periods_per_year)/MortgageCalculator!$L$9,0)))),start_rate))</f>
        <v/>
      </c>
      <c r="D500" s="76" t="str">
        <f t="shared" si="44"/>
        <v/>
      </c>
      <c r="E500" s="76" t="str">
        <f t="shared" si="45"/>
        <v/>
      </c>
      <c r="F500" s="76" t="str">
        <f t="shared" si="46"/>
        <v/>
      </c>
      <c r="G500" s="76" t="str">
        <f t="shared" si="47"/>
        <v/>
      </c>
    </row>
    <row r="501" spans="1:7">
      <c r="A501" s="73" t="str">
        <f t="shared" si="42"/>
        <v/>
      </c>
      <c r="B501" s="74" t="str">
        <f t="shared" si="43"/>
        <v/>
      </c>
      <c r="C501" s="75" t="str">
        <f>IF(A501="","",IF(variable,IF(A501&lt;MortgageCalculator!$L$6*periods_per_year,start_rate,IF(MortgageCalculator!$L$10&gt;=0,MIN(MortgageCalculator!$L$7,start_rate+MortgageCalculator!$L$10*ROUNDUP((A501-MortgageCalculator!$L$6*periods_per_year)/MortgageCalculator!$L$9,0)),MAX(MortgageCalculator!$L$8,start_rate+MortgageCalculator!$L$10*ROUNDUP((A501-MortgageCalculator!$L$6*periods_per_year)/MortgageCalculator!$L$9,0)))),start_rate))</f>
        <v/>
      </c>
      <c r="D501" s="76" t="str">
        <f t="shared" si="44"/>
        <v/>
      </c>
      <c r="E501" s="76" t="str">
        <f t="shared" si="45"/>
        <v/>
      </c>
      <c r="F501" s="76" t="str">
        <f t="shared" si="46"/>
        <v/>
      </c>
      <c r="G501" s="76" t="str">
        <f t="shared" si="47"/>
        <v/>
      </c>
    </row>
    <row r="502" spans="1:7">
      <c r="A502" s="73" t="str">
        <f t="shared" si="42"/>
        <v/>
      </c>
      <c r="B502" s="74" t="str">
        <f t="shared" si="43"/>
        <v/>
      </c>
      <c r="C502" s="75" t="str">
        <f>IF(A502="","",IF(variable,IF(A502&lt;MortgageCalculator!$L$6*periods_per_year,start_rate,IF(MortgageCalculator!$L$10&gt;=0,MIN(MortgageCalculator!$L$7,start_rate+MortgageCalculator!$L$10*ROUNDUP((A502-MortgageCalculator!$L$6*periods_per_year)/MortgageCalculator!$L$9,0)),MAX(MortgageCalculator!$L$8,start_rate+MortgageCalculator!$L$10*ROUNDUP((A502-MortgageCalculator!$L$6*periods_per_year)/MortgageCalculator!$L$9,0)))),start_rate))</f>
        <v/>
      </c>
      <c r="D502" s="76" t="str">
        <f t="shared" si="44"/>
        <v/>
      </c>
      <c r="E502" s="76" t="str">
        <f t="shared" si="45"/>
        <v/>
      </c>
      <c r="F502" s="76" t="str">
        <f t="shared" si="46"/>
        <v/>
      </c>
      <c r="G502" s="76" t="str">
        <f t="shared" si="47"/>
        <v/>
      </c>
    </row>
    <row r="503" spans="1:7">
      <c r="A503" s="73" t="str">
        <f t="shared" si="42"/>
        <v/>
      </c>
      <c r="B503" s="74" t="str">
        <f t="shared" si="43"/>
        <v/>
      </c>
      <c r="C503" s="75" t="str">
        <f>IF(A503="","",IF(variable,IF(A503&lt;MortgageCalculator!$L$6*periods_per_year,start_rate,IF(MortgageCalculator!$L$10&gt;=0,MIN(MortgageCalculator!$L$7,start_rate+MortgageCalculator!$L$10*ROUNDUP((A503-MortgageCalculator!$L$6*periods_per_year)/MortgageCalculator!$L$9,0)),MAX(MortgageCalculator!$L$8,start_rate+MortgageCalculator!$L$10*ROUNDUP((A503-MortgageCalculator!$L$6*periods_per_year)/MortgageCalculator!$L$9,0)))),start_rate))</f>
        <v/>
      </c>
      <c r="D503" s="76" t="str">
        <f t="shared" si="44"/>
        <v/>
      </c>
      <c r="E503" s="76" t="str">
        <f t="shared" si="45"/>
        <v/>
      </c>
      <c r="F503" s="76" t="str">
        <f t="shared" si="46"/>
        <v/>
      </c>
      <c r="G503" s="76" t="str">
        <f t="shared" si="47"/>
        <v/>
      </c>
    </row>
    <row r="504" spans="1:7">
      <c r="A504" s="73" t="str">
        <f t="shared" si="42"/>
        <v/>
      </c>
      <c r="B504" s="74" t="str">
        <f t="shared" si="43"/>
        <v/>
      </c>
      <c r="C504" s="75" t="str">
        <f>IF(A504="","",IF(variable,IF(A504&lt;MortgageCalculator!$L$6*periods_per_year,start_rate,IF(MortgageCalculator!$L$10&gt;=0,MIN(MortgageCalculator!$L$7,start_rate+MortgageCalculator!$L$10*ROUNDUP((A504-MortgageCalculator!$L$6*periods_per_year)/MortgageCalculator!$L$9,0)),MAX(MortgageCalculator!$L$8,start_rate+MortgageCalculator!$L$10*ROUNDUP((A504-MortgageCalculator!$L$6*periods_per_year)/MortgageCalculator!$L$9,0)))),start_rate))</f>
        <v/>
      </c>
      <c r="D504" s="76" t="str">
        <f t="shared" si="44"/>
        <v/>
      </c>
      <c r="E504" s="76" t="str">
        <f t="shared" si="45"/>
        <v/>
      </c>
      <c r="F504" s="76" t="str">
        <f t="shared" si="46"/>
        <v/>
      </c>
      <c r="G504" s="76" t="str">
        <f t="shared" si="47"/>
        <v/>
      </c>
    </row>
    <row r="505" spans="1:7">
      <c r="A505" s="73" t="str">
        <f t="shared" si="42"/>
        <v/>
      </c>
      <c r="B505" s="74" t="str">
        <f t="shared" si="43"/>
        <v/>
      </c>
      <c r="C505" s="75" t="str">
        <f>IF(A505="","",IF(variable,IF(A505&lt;MortgageCalculator!$L$6*periods_per_year,start_rate,IF(MortgageCalculator!$L$10&gt;=0,MIN(MortgageCalculator!$L$7,start_rate+MortgageCalculator!$L$10*ROUNDUP((A505-MortgageCalculator!$L$6*periods_per_year)/MortgageCalculator!$L$9,0)),MAX(MortgageCalculator!$L$8,start_rate+MortgageCalculator!$L$10*ROUNDUP((A505-MortgageCalculator!$L$6*periods_per_year)/MortgageCalculator!$L$9,0)))),start_rate))</f>
        <v/>
      </c>
      <c r="D505" s="76" t="str">
        <f t="shared" si="44"/>
        <v/>
      </c>
      <c r="E505" s="76" t="str">
        <f t="shared" si="45"/>
        <v/>
      </c>
      <c r="F505" s="76" t="str">
        <f t="shared" si="46"/>
        <v/>
      </c>
      <c r="G505" s="76" t="str">
        <f t="shared" si="47"/>
        <v/>
      </c>
    </row>
    <row r="506" spans="1:7">
      <c r="A506" s="73" t="str">
        <f t="shared" si="42"/>
        <v/>
      </c>
      <c r="B506" s="74" t="str">
        <f t="shared" si="43"/>
        <v/>
      </c>
      <c r="C506" s="75" t="str">
        <f>IF(A506="","",IF(variable,IF(A506&lt;MortgageCalculator!$L$6*periods_per_year,start_rate,IF(MortgageCalculator!$L$10&gt;=0,MIN(MortgageCalculator!$L$7,start_rate+MortgageCalculator!$L$10*ROUNDUP((A506-MortgageCalculator!$L$6*periods_per_year)/MortgageCalculator!$L$9,0)),MAX(MortgageCalculator!$L$8,start_rate+MortgageCalculator!$L$10*ROUNDUP((A506-MortgageCalculator!$L$6*periods_per_year)/MortgageCalculator!$L$9,0)))),start_rate))</f>
        <v/>
      </c>
      <c r="D506" s="76" t="str">
        <f t="shared" si="44"/>
        <v/>
      </c>
      <c r="E506" s="76" t="str">
        <f t="shared" si="45"/>
        <v/>
      </c>
      <c r="F506" s="76" t="str">
        <f t="shared" si="46"/>
        <v/>
      </c>
      <c r="G506" s="76" t="str">
        <f t="shared" si="47"/>
        <v/>
      </c>
    </row>
    <row r="507" spans="1:7">
      <c r="A507" s="73" t="str">
        <f t="shared" si="42"/>
        <v/>
      </c>
      <c r="B507" s="74" t="str">
        <f t="shared" si="43"/>
        <v/>
      </c>
      <c r="C507" s="75" t="str">
        <f>IF(A507="","",IF(variable,IF(A507&lt;MortgageCalculator!$L$6*periods_per_year,start_rate,IF(MortgageCalculator!$L$10&gt;=0,MIN(MortgageCalculator!$L$7,start_rate+MortgageCalculator!$L$10*ROUNDUP((A507-MortgageCalculator!$L$6*periods_per_year)/MortgageCalculator!$L$9,0)),MAX(MortgageCalculator!$L$8,start_rate+MortgageCalculator!$L$10*ROUNDUP((A507-MortgageCalculator!$L$6*periods_per_year)/MortgageCalculator!$L$9,0)))),start_rate))</f>
        <v/>
      </c>
      <c r="D507" s="76" t="str">
        <f t="shared" si="44"/>
        <v/>
      </c>
      <c r="E507" s="76" t="str">
        <f t="shared" si="45"/>
        <v/>
      </c>
      <c r="F507" s="76" t="str">
        <f t="shared" si="46"/>
        <v/>
      </c>
      <c r="G507" s="76" t="str">
        <f t="shared" si="47"/>
        <v/>
      </c>
    </row>
    <row r="508" spans="1:7">
      <c r="A508" s="73" t="str">
        <f t="shared" si="42"/>
        <v/>
      </c>
      <c r="B508" s="74" t="str">
        <f t="shared" si="43"/>
        <v/>
      </c>
      <c r="C508" s="75" t="str">
        <f>IF(A508="","",IF(variable,IF(A508&lt;MortgageCalculator!$L$6*periods_per_year,start_rate,IF(MortgageCalculator!$L$10&gt;=0,MIN(MortgageCalculator!$L$7,start_rate+MortgageCalculator!$L$10*ROUNDUP((A508-MortgageCalculator!$L$6*periods_per_year)/MortgageCalculator!$L$9,0)),MAX(MortgageCalculator!$L$8,start_rate+MortgageCalculator!$L$10*ROUNDUP((A508-MortgageCalculator!$L$6*periods_per_year)/MortgageCalculator!$L$9,0)))),start_rate))</f>
        <v/>
      </c>
      <c r="D508" s="76" t="str">
        <f t="shared" si="44"/>
        <v/>
      </c>
      <c r="E508" s="76" t="str">
        <f t="shared" si="45"/>
        <v/>
      </c>
      <c r="F508" s="76" t="str">
        <f t="shared" si="46"/>
        <v/>
      </c>
      <c r="G508" s="76" t="str">
        <f t="shared" si="47"/>
        <v/>
      </c>
    </row>
    <row r="509" spans="1:7">
      <c r="A509" s="73" t="str">
        <f t="shared" si="42"/>
        <v/>
      </c>
      <c r="B509" s="74" t="str">
        <f t="shared" si="43"/>
        <v/>
      </c>
      <c r="C509" s="75" t="str">
        <f>IF(A509="","",IF(variable,IF(A509&lt;MortgageCalculator!$L$6*periods_per_year,start_rate,IF(MortgageCalculator!$L$10&gt;=0,MIN(MortgageCalculator!$L$7,start_rate+MortgageCalculator!$L$10*ROUNDUP((A509-MortgageCalculator!$L$6*periods_per_year)/MortgageCalculator!$L$9,0)),MAX(MortgageCalculator!$L$8,start_rate+MortgageCalculator!$L$10*ROUNDUP((A509-MortgageCalculator!$L$6*periods_per_year)/MortgageCalculator!$L$9,0)))),start_rate))</f>
        <v/>
      </c>
      <c r="D509" s="76" t="str">
        <f t="shared" si="44"/>
        <v/>
      </c>
      <c r="E509" s="76" t="str">
        <f t="shared" si="45"/>
        <v/>
      </c>
      <c r="F509" s="76" t="str">
        <f t="shared" si="46"/>
        <v/>
      </c>
      <c r="G509" s="76" t="str">
        <f t="shared" si="47"/>
        <v/>
      </c>
    </row>
    <row r="510" spans="1:7">
      <c r="A510" s="73" t="str">
        <f t="shared" si="42"/>
        <v/>
      </c>
      <c r="B510" s="74" t="str">
        <f t="shared" si="43"/>
        <v/>
      </c>
      <c r="C510" s="75" t="str">
        <f>IF(A510="","",IF(variable,IF(A510&lt;MortgageCalculator!$L$6*periods_per_year,start_rate,IF(MortgageCalculator!$L$10&gt;=0,MIN(MortgageCalculator!$L$7,start_rate+MortgageCalculator!$L$10*ROUNDUP((A510-MortgageCalculator!$L$6*periods_per_year)/MortgageCalculator!$L$9,0)),MAX(MortgageCalculator!$L$8,start_rate+MortgageCalculator!$L$10*ROUNDUP((A510-MortgageCalculator!$L$6*periods_per_year)/MortgageCalculator!$L$9,0)))),start_rate))</f>
        <v/>
      </c>
      <c r="D510" s="76" t="str">
        <f t="shared" si="44"/>
        <v/>
      </c>
      <c r="E510" s="76" t="str">
        <f t="shared" si="45"/>
        <v/>
      </c>
      <c r="F510" s="76" t="str">
        <f t="shared" si="46"/>
        <v/>
      </c>
      <c r="G510" s="76" t="str">
        <f t="shared" si="47"/>
        <v/>
      </c>
    </row>
    <row r="511" spans="1:7">
      <c r="A511" s="73" t="str">
        <f t="shared" si="42"/>
        <v/>
      </c>
      <c r="B511" s="74" t="str">
        <f t="shared" si="43"/>
        <v/>
      </c>
      <c r="C511" s="75" t="str">
        <f>IF(A511="","",IF(variable,IF(A511&lt;MortgageCalculator!$L$6*periods_per_year,start_rate,IF(MortgageCalculator!$L$10&gt;=0,MIN(MortgageCalculator!$L$7,start_rate+MortgageCalculator!$L$10*ROUNDUP((A511-MortgageCalculator!$L$6*periods_per_year)/MortgageCalculator!$L$9,0)),MAX(MortgageCalculator!$L$8,start_rate+MortgageCalculator!$L$10*ROUNDUP((A511-MortgageCalculator!$L$6*periods_per_year)/MortgageCalculator!$L$9,0)))),start_rate))</f>
        <v/>
      </c>
      <c r="D511" s="76" t="str">
        <f t="shared" si="44"/>
        <v/>
      </c>
      <c r="E511" s="76" t="str">
        <f t="shared" si="45"/>
        <v/>
      </c>
      <c r="F511" s="76" t="str">
        <f t="shared" si="46"/>
        <v/>
      </c>
      <c r="G511" s="76" t="str">
        <f t="shared" si="47"/>
        <v/>
      </c>
    </row>
    <row r="512" spans="1:7">
      <c r="A512" s="73" t="str">
        <f t="shared" si="42"/>
        <v/>
      </c>
      <c r="B512" s="74" t="str">
        <f t="shared" si="43"/>
        <v/>
      </c>
      <c r="C512" s="75" t="str">
        <f>IF(A512="","",IF(variable,IF(A512&lt;MortgageCalculator!$L$6*periods_per_year,start_rate,IF(MortgageCalculator!$L$10&gt;=0,MIN(MortgageCalculator!$L$7,start_rate+MortgageCalculator!$L$10*ROUNDUP((A512-MortgageCalculator!$L$6*periods_per_year)/MortgageCalculator!$L$9,0)),MAX(MortgageCalculator!$L$8,start_rate+MortgageCalculator!$L$10*ROUNDUP((A512-MortgageCalculator!$L$6*periods_per_year)/MortgageCalculator!$L$9,0)))),start_rate))</f>
        <v/>
      </c>
      <c r="D512" s="76" t="str">
        <f t="shared" si="44"/>
        <v/>
      </c>
      <c r="E512" s="76" t="str">
        <f t="shared" si="45"/>
        <v/>
      </c>
      <c r="F512" s="76" t="str">
        <f t="shared" si="46"/>
        <v/>
      </c>
      <c r="G512" s="76" t="str">
        <f t="shared" si="47"/>
        <v/>
      </c>
    </row>
    <row r="513" spans="1:7">
      <c r="A513" s="73" t="str">
        <f t="shared" si="42"/>
        <v/>
      </c>
      <c r="B513" s="74" t="str">
        <f t="shared" si="43"/>
        <v/>
      </c>
      <c r="C513" s="75" t="str">
        <f>IF(A513="","",IF(variable,IF(A513&lt;MortgageCalculator!$L$6*periods_per_year,start_rate,IF(MortgageCalculator!$L$10&gt;=0,MIN(MortgageCalculator!$L$7,start_rate+MortgageCalculator!$L$10*ROUNDUP((A513-MortgageCalculator!$L$6*periods_per_year)/MortgageCalculator!$L$9,0)),MAX(MortgageCalculator!$L$8,start_rate+MortgageCalculator!$L$10*ROUNDUP((A513-MortgageCalculator!$L$6*periods_per_year)/MortgageCalculator!$L$9,0)))),start_rate))</f>
        <v/>
      </c>
      <c r="D513" s="76" t="str">
        <f t="shared" si="44"/>
        <v/>
      </c>
      <c r="E513" s="76" t="str">
        <f t="shared" si="45"/>
        <v/>
      </c>
      <c r="F513" s="76" t="str">
        <f t="shared" si="46"/>
        <v/>
      </c>
      <c r="G513" s="76" t="str">
        <f t="shared" si="47"/>
        <v/>
      </c>
    </row>
    <row r="514" spans="1:7">
      <c r="A514" s="73" t="str">
        <f t="shared" si="42"/>
        <v/>
      </c>
      <c r="B514" s="74" t="str">
        <f t="shared" si="43"/>
        <v/>
      </c>
      <c r="C514" s="75" t="str">
        <f>IF(A514="","",IF(variable,IF(A514&lt;MortgageCalculator!$L$6*periods_per_year,start_rate,IF(MortgageCalculator!$L$10&gt;=0,MIN(MortgageCalculator!$L$7,start_rate+MortgageCalculator!$L$10*ROUNDUP((A514-MortgageCalculator!$L$6*periods_per_year)/MortgageCalculator!$L$9,0)),MAX(MortgageCalculator!$L$8,start_rate+MortgageCalculator!$L$10*ROUNDUP((A514-MortgageCalculator!$L$6*periods_per_year)/MortgageCalculator!$L$9,0)))),start_rate))</f>
        <v/>
      </c>
      <c r="D514" s="76" t="str">
        <f t="shared" si="44"/>
        <v/>
      </c>
      <c r="E514" s="76" t="str">
        <f t="shared" si="45"/>
        <v/>
      </c>
      <c r="F514" s="76" t="str">
        <f t="shared" si="46"/>
        <v/>
      </c>
      <c r="G514" s="76" t="str">
        <f t="shared" si="47"/>
        <v/>
      </c>
    </row>
    <row r="515" spans="1:7">
      <c r="A515" s="73" t="str">
        <f t="shared" si="42"/>
        <v/>
      </c>
      <c r="B515" s="74" t="str">
        <f t="shared" si="43"/>
        <v/>
      </c>
      <c r="C515" s="75" t="str">
        <f>IF(A515="","",IF(variable,IF(A515&lt;MortgageCalculator!$L$6*periods_per_year,start_rate,IF(MortgageCalculator!$L$10&gt;=0,MIN(MortgageCalculator!$L$7,start_rate+MortgageCalculator!$L$10*ROUNDUP((A515-MortgageCalculator!$L$6*periods_per_year)/MortgageCalculator!$L$9,0)),MAX(MortgageCalculator!$L$8,start_rate+MortgageCalculator!$L$10*ROUNDUP((A515-MortgageCalculator!$L$6*periods_per_year)/MortgageCalculator!$L$9,0)))),start_rate))</f>
        <v/>
      </c>
      <c r="D515" s="76" t="str">
        <f t="shared" si="44"/>
        <v/>
      </c>
      <c r="E515" s="76" t="str">
        <f t="shared" si="45"/>
        <v/>
      </c>
      <c r="F515" s="76" t="str">
        <f t="shared" si="46"/>
        <v/>
      </c>
      <c r="G515" s="76" t="str">
        <f t="shared" si="47"/>
        <v/>
      </c>
    </row>
    <row r="516" spans="1:7">
      <c r="A516" s="73" t="str">
        <f t="shared" ref="A516:A579" si="48">IF(G515="","",IF(OR(A515&gt;=nper,ROUND(G515,2)&lt;=0),"",A515+1))</f>
        <v/>
      </c>
      <c r="B516" s="74" t="str">
        <f t="shared" ref="B516:B579" si="49">IF(A516="","",IF(OR(periods_per_year=26,periods_per_year=52),IF(periods_per_year=26,IF(A516=1,fpdate,B515+14),IF(periods_per_year=52,IF(A516=1,fpdate,B515+7),"n/a")),IF(periods_per_year=24,DATE(YEAR(fpdate),MONTH(fpdate)+(A516-1)/2+IF(AND(DAY(fpdate)&gt;=15,MOD(A516,2)=0),1,0),IF(MOD(A516,2)=0,IF(DAY(fpdate)&gt;=15,DAY(fpdate)-14,DAY(fpdate)+14),DAY(fpdate))),IF(DAY(DATE(YEAR(fpdate),MONTH(fpdate)+A516-1,DAY(fpdate)))&lt;&gt;DAY(fpdate),DATE(YEAR(fpdate),MONTH(fpdate)+A516,0),DATE(YEAR(fpdate),MONTH(fpdate)+A516-1,DAY(fpdate))))))</f>
        <v/>
      </c>
      <c r="C516" s="75" t="str">
        <f>IF(A516="","",IF(variable,IF(A516&lt;MortgageCalculator!$L$6*periods_per_year,start_rate,IF(MortgageCalculator!$L$10&gt;=0,MIN(MortgageCalculator!$L$7,start_rate+MortgageCalculator!$L$10*ROUNDUP((A516-MortgageCalculator!$L$6*periods_per_year)/MortgageCalculator!$L$9,0)),MAX(MortgageCalculator!$L$8,start_rate+MortgageCalculator!$L$10*ROUNDUP((A516-MortgageCalculator!$L$6*periods_per_year)/MortgageCalculator!$L$9,0)))),start_rate))</f>
        <v/>
      </c>
      <c r="D516" s="76" t="str">
        <f t="shared" ref="D516:D579" si="50">IF(A516="","",ROUND((((1+C516/CP)^(CP/periods_per_year))-1)*G515,2))</f>
        <v/>
      </c>
      <c r="E516" s="76" t="str">
        <f t="shared" ref="E516:E579" si="51">IF(A516="","",IF(A516=nper,G515+D516,MIN(G515+D516,IF(C516=C515,E515,ROUND(-PMT(((1+C516/CP)^(CP/periods_per_year))-1,nper-A516+1,G515),2)))))</f>
        <v/>
      </c>
      <c r="F516" s="76" t="str">
        <f t="shared" ref="F516:F579" si="52">IF(A516="","",E516-D516)</f>
        <v/>
      </c>
      <c r="G516" s="76" t="str">
        <f t="shared" ref="G516:G579" si="53">IF(A516="","",G515-F516)</f>
        <v/>
      </c>
    </row>
    <row r="517" spans="1:7">
      <c r="A517" s="73" t="str">
        <f t="shared" si="48"/>
        <v/>
      </c>
      <c r="B517" s="74" t="str">
        <f t="shared" si="49"/>
        <v/>
      </c>
      <c r="C517" s="75" t="str">
        <f>IF(A517="","",IF(variable,IF(A517&lt;MortgageCalculator!$L$6*periods_per_year,start_rate,IF(MortgageCalculator!$L$10&gt;=0,MIN(MortgageCalculator!$L$7,start_rate+MortgageCalculator!$L$10*ROUNDUP((A517-MortgageCalculator!$L$6*periods_per_year)/MortgageCalculator!$L$9,0)),MAX(MortgageCalculator!$L$8,start_rate+MortgageCalculator!$L$10*ROUNDUP((A517-MortgageCalculator!$L$6*periods_per_year)/MortgageCalculator!$L$9,0)))),start_rate))</f>
        <v/>
      </c>
      <c r="D517" s="76" t="str">
        <f t="shared" si="50"/>
        <v/>
      </c>
      <c r="E517" s="76" t="str">
        <f t="shared" si="51"/>
        <v/>
      </c>
      <c r="F517" s="76" t="str">
        <f t="shared" si="52"/>
        <v/>
      </c>
      <c r="G517" s="76" t="str">
        <f t="shared" si="53"/>
        <v/>
      </c>
    </row>
    <row r="518" spans="1:7">
      <c r="A518" s="73" t="str">
        <f t="shared" si="48"/>
        <v/>
      </c>
      <c r="B518" s="74" t="str">
        <f t="shared" si="49"/>
        <v/>
      </c>
      <c r="C518" s="75" t="str">
        <f>IF(A518="","",IF(variable,IF(A518&lt;MortgageCalculator!$L$6*periods_per_year,start_rate,IF(MortgageCalculator!$L$10&gt;=0,MIN(MortgageCalculator!$L$7,start_rate+MortgageCalculator!$L$10*ROUNDUP((A518-MortgageCalculator!$L$6*periods_per_year)/MortgageCalculator!$L$9,0)),MAX(MortgageCalculator!$L$8,start_rate+MortgageCalculator!$L$10*ROUNDUP((A518-MortgageCalculator!$L$6*periods_per_year)/MortgageCalculator!$L$9,0)))),start_rate))</f>
        <v/>
      </c>
      <c r="D518" s="76" t="str">
        <f t="shared" si="50"/>
        <v/>
      </c>
      <c r="E518" s="76" t="str">
        <f t="shared" si="51"/>
        <v/>
      </c>
      <c r="F518" s="76" t="str">
        <f t="shared" si="52"/>
        <v/>
      </c>
      <c r="G518" s="76" t="str">
        <f t="shared" si="53"/>
        <v/>
      </c>
    </row>
    <row r="519" spans="1:7">
      <c r="A519" s="73" t="str">
        <f t="shared" si="48"/>
        <v/>
      </c>
      <c r="B519" s="74" t="str">
        <f t="shared" si="49"/>
        <v/>
      </c>
      <c r="C519" s="75" t="str">
        <f>IF(A519="","",IF(variable,IF(A519&lt;MortgageCalculator!$L$6*periods_per_year,start_rate,IF(MortgageCalculator!$L$10&gt;=0,MIN(MortgageCalculator!$L$7,start_rate+MortgageCalculator!$L$10*ROUNDUP((A519-MortgageCalculator!$L$6*periods_per_year)/MortgageCalculator!$L$9,0)),MAX(MortgageCalculator!$L$8,start_rate+MortgageCalculator!$L$10*ROUNDUP((A519-MortgageCalculator!$L$6*periods_per_year)/MortgageCalculator!$L$9,0)))),start_rate))</f>
        <v/>
      </c>
      <c r="D519" s="76" t="str">
        <f t="shared" si="50"/>
        <v/>
      </c>
      <c r="E519" s="76" t="str">
        <f t="shared" si="51"/>
        <v/>
      </c>
      <c r="F519" s="76" t="str">
        <f t="shared" si="52"/>
        <v/>
      </c>
      <c r="G519" s="76" t="str">
        <f t="shared" si="53"/>
        <v/>
      </c>
    </row>
    <row r="520" spans="1:7">
      <c r="A520" s="73" t="str">
        <f t="shared" si="48"/>
        <v/>
      </c>
      <c r="B520" s="74" t="str">
        <f t="shared" si="49"/>
        <v/>
      </c>
      <c r="C520" s="75" t="str">
        <f>IF(A520="","",IF(variable,IF(A520&lt;MortgageCalculator!$L$6*periods_per_year,start_rate,IF(MortgageCalculator!$L$10&gt;=0,MIN(MortgageCalculator!$L$7,start_rate+MortgageCalculator!$L$10*ROUNDUP((A520-MortgageCalculator!$L$6*periods_per_year)/MortgageCalculator!$L$9,0)),MAX(MortgageCalculator!$L$8,start_rate+MortgageCalculator!$L$10*ROUNDUP((A520-MortgageCalculator!$L$6*periods_per_year)/MortgageCalculator!$L$9,0)))),start_rate))</f>
        <v/>
      </c>
      <c r="D520" s="76" t="str">
        <f t="shared" si="50"/>
        <v/>
      </c>
      <c r="E520" s="76" t="str">
        <f t="shared" si="51"/>
        <v/>
      </c>
      <c r="F520" s="76" t="str">
        <f t="shared" si="52"/>
        <v/>
      </c>
      <c r="G520" s="76" t="str">
        <f t="shared" si="53"/>
        <v/>
      </c>
    </row>
    <row r="521" spans="1:7">
      <c r="A521" s="73" t="str">
        <f t="shared" si="48"/>
        <v/>
      </c>
      <c r="B521" s="74" t="str">
        <f t="shared" si="49"/>
        <v/>
      </c>
      <c r="C521" s="75" t="str">
        <f>IF(A521="","",IF(variable,IF(A521&lt;MortgageCalculator!$L$6*periods_per_year,start_rate,IF(MortgageCalculator!$L$10&gt;=0,MIN(MortgageCalculator!$L$7,start_rate+MortgageCalculator!$L$10*ROUNDUP((A521-MortgageCalculator!$L$6*periods_per_year)/MortgageCalculator!$L$9,0)),MAX(MortgageCalculator!$L$8,start_rate+MortgageCalculator!$L$10*ROUNDUP((A521-MortgageCalculator!$L$6*periods_per_year)/MortgageCalculator!$L$9,0)))),start_rate))</f>
        <v/>
      </c>
      <c r="D521" s="76" t="str">
        <f t="shared" si="50"/>
        <v/>
      </c>
      <c r="E521" s="76" t="str">
        <f t="shared" si="51"/>
        <v/>
      </c>
      <c r="F521" s="76" t="str">
        <f t="shared" si="52"/>
        <v/>
      </c>
      <c r="G521" s="76" t="str">
        <f t="shared" si="53"/>
        <v/>
      </c>
    </row>
    <row r="522" spans="1:7">
      <c r="A522" s="73" t="str">
        <f t="shared" si="48"/>
        <v/>
      </c>
      <c r="B522" s="74" t="str">
        <f t="shared" si="49"/>
        <v/>
      </c>
      <c r="C522" s="75" t="str">
        <f>IF(A522="","",IF(variable,IF(A522&lt;MortgageCalculator!$L$6*periods_per_year,start_rate,IF(MortgageCalculator!$L$10&gt;=0,MIN(MortgageCalculator!$L$7,start_rate+MortgageCalculator!$L$10*ROUNDUP((A522-MortgageCalculator!$L$6*periods_per_year)/MortgageCalculator!$L$9,0)),MAX(MortgageCalculator!$L$8,start_rate+MortgageCalculator!$L$10*ROUNDUP((A522-MortgageCalculator!$L$6*periods_per_year)/MortgageCalculator!$L$9,0)))),start_rate))</f>
        <v/>
      </c>
      <c r="D522" s="76" t="str">
        <f t="shared" si="50"/>
        <v/>
      </c>
      <c r="E522" s="76" t="str">
        <f t="shared" si="51"/>
        <v/>
      </c>
      <c r="F522" s="76" t="str">
        <f t="shared" si="52"/>
        <v/>
      </c>
      <c r="G522" s="76" t="str">
        <f t="shared" si="53"/>
        <v/>
      </c>
    </row>
    <row r="523" spans="1:7">
      <c r="A523" s="73" t="str">
        <f t="shared" si="48"/>
        <v/>
      </c>
      <c r="B523" s="74" t="str">
        <f t="shared" si="49"/>
        <v/>
      </c>
      <c r="C523" s="75" t="str">
        <f>IF(A523="","",IF(variable,IF(A523&lt;MortgageCalculator!$L$6*periods_per_year,start_rate,IF(MortgageCalculator!$L$10&gt;=0,MIN(MortgageCalculator!$L$7,start_rate+MortgageCalculator!$L$10*ROUNDUP((A523-MortgageCalculator!$L$6*periods_per_year)/MortgageCalculator!$L$9,0)),MAX(MortgageCalculator!$L$8,start_rate+MortgageCalculator!$L$10*ROUNDUP((A523-MortgageCalculator!$L$6*periods_per_year)/MortgageCalculator!$L$9,0)))),start_rate))</f>
        <v/>
      </c>
      <c r="D523" s="76" t="str">
        <f t="shared" si="50"/>
        <v/>
      </c>
      <c r="E523" s="76" t="str">
        <f t="shared" si="51"/>
        <v/>
      </c>
      <c r="F523" s="76" t="str">
        <f t="shared" si="52"/>
        <v/>
      </c>
      <c r="G523" s="76" t="str">
        <f t="shared" si="53"/>
        <v/>
      </c>
    </row>
    <row r="524" spans="1:7">
      <c r="A524" s="73" t="str">
        <f t="shared" si="48"/>
        <v/>
      </c>
      <c r="B524" s="74" t="str">
        <f t="shared" si="49"/>
        <v/>
      </c>
      <c r="C524" s="75" t="str">
        <f>IF(A524="","",IF(variable,IF(A524&lt;MortgageCalculator!$L$6*periods_per_year,start_rate,IF(MortgageCalculator!$L$10&gt;=0,MIN(MortgageCalculator!$L$7,start_rate+MortgageCalculator!$L$10*ROUNDUP((A524-MortgageCalculator!$L$6*periods_per_year)/MortgageCalculator!$L$9,0)),MAX(MortgageCalculator!$L$8,start_rate+MortgageCalculator!$L$10*ROUNDUP((A524-MortgageCalculator!$L$6*periods_per_year)/MortgageCalculator!$L$9,0)))),start_rate))</f>
        <v/>
      </c>
      <c r="D524" s="76" t="str">
        <f t="shared" si="50"/>
        <v/>
      </c>
      <c r="E524" s="76" t="str">
        <f t="shared" si="51"/>
        <v/>
      </c>
      <c r="F524" s="76" t="str">
        <f t="shared" si="52"/>
        <v/>
      </c>
      <c r="G524" s="76" t="str">
        <f t="shared" si="53"/>
        <v/>
      </c>
    </row>
    <row r="525" spans="1:7">
      <c r="A525" s="73" t="str">
        <f t="shared" si="48"/>
        <v/>
      </c>
      <c r="B525" s="74" t="str">
        <f t="shared" si="49"/>
        <v/>
      </c>
      <c r="C525" s="75" t="str">
        <f>IF(A525="","",IF(variable,IF(A525&lt;MortgageCalculator!$L$6*periods_per_year,start_rate,IF(MortgageCalculator!$L$10&gt;=0,MIN(MortgageCalculator!$L$7,start_rate+MortgageCalculator!$L$10*ROUNDUP((A525-MortgageCalculator!$L$6*periods_per_year)/MortgageCalculator!$L$9,0)),MAX(MortgageCalculator!$L$8,start_rate+MortgageCalculator!$L$10*ROUNDUP((A525-MortgageCalculator!$L$6*periods_per_year)/MortgageCalculator!$L$9,0)))),start_rate))</f>
        <v/>
      </c>
      <c r="D525" s="76" t="str">
        <f t="shared" si="50"/>
        <v/>
      </c>
      <c r="E525" s="76" t="str">
        <f t="shared" si="51"/>
        <v/>
      </c>
      <c r="F525" s="76" t="str">
        <f t="shared" si="52"/>
        <v/>
      </c>
      <c r="G525" s="76" t="str">
        <f t="shared" si="53"/>
        <v/>
      </c>
    </row>
    <row r="526" spans="1:7">
      <c r="A526" s="73" t="str">
        <f t="shared" si="48"/>
        <v/>
      </c>
      <c r="B526" s="74" t="str">
        <f t="shared" si="49"/>
        <v/>
      </c>
      <c r="C526" s="75" t="str">
        <f>IF(A526="","",IF(variable,IF(A526&lt;MortgageCalculator!$L$6*periods_per_year,start_rate,IF(MortgageCalculator!$L$10&gt;=0,MIN(MortgageCalculator!$L$7,start_rate+MortgageCalculator!$L$10*ROUNDUP((A526-MortgageCalculator!$L$6*periods_per_year)/MortgageCalculator!$L$9,0)),MAX(MortgageCalculator!$L$8,start_rate+MortgageCalculator!$L$10*ROUNDUP((A526-MortgageCalculator!$L$6*periods_per_year)/MortgageCalculator!$L$9,0)))),start_rate))</f>
        <v/>
      </c>
      <c r="D526" s="76" t="str">
        <f t="shared" si="50"/>
        <v/>
      </c>
      <c r="E526" s="76" t="str">
        <f t="shared" si="51"/>
        <v/>
      </c>
      <c r="F526" s="76" t="str">
        <f t="shared" si="52"/>
        <v/>
      </c>
      <c r="G526" s="76" t="str">
        <f t="shared" si="53"/>
        <v/>
      </c>
    </row>
    <row r="527" spans="1:7">
      <c r="A527" s="73" t="str">
        <f t="shared" si="48"/>
        <v/>
      </c>
      <c r="B527" s="74" t="str">
        <f t="shared" si="49"/>
        <v/>
      </c>
      <c r="C527" s="75" t="str">
        <f>IF(A527="","",IF(variable,IF(A527&lt;MortgageCalculator!$L$6*periods_per_year,start_rate,IF(MortgageCalculator!$L$10&gt;=0,MIN(MortgageCalculator!$L$7,start_rate+MortgageCalculator!$L$10*ROUNDUP((A527-MortgageCalculator!$L$6*periods_per_year)/MortgageCalculator!$L$9,0)),MAX(MortgageCalculator!$L$8,start_rate+MortgageCalculator!$L$10*ROUNDUP((A527-MortgageCalculator!$L$6*periods_per_year)/MortgageCalculator!$L$9,0)))),start_rate))</f>
        <v/>
      </c>
      <c r="D527" s="76" t="str">
        <f t="shared" si="50"/>
        <v/>
      </c>
      <c r="E527" s="76" t="str">
        <f t="shared" si="51"/>
        <v/>
      </c>
      <c r="F527" s="76" t="str">
        <f t="shared" si="52"/>
        <v/>
      </c>
      <c r="G527" s="76" t="str">
        <f t="shared" si="53"/>
        <v/>
      </c>
    </row>
    <row r="528" spans="1:7">
      <c r="A528" s="73" t="str">
        <f t="shared" si="48"/>
        <v/>
      </c>
      <c r="B528" s="74" t="str">
        <f t="shared" si="49"/>
        <v/>
      </c>
      <c r="C528" s="75" t="str">
        <f>IF(A528="","",IF(variable,IF(A528&lt;MortgageCalculator!$L$6*periods_per_year,start_rate,IF(MortgageCalculator!$L$10&gt;=0,MIN(MortgageCalculator!$L$7,start_rate+MortgageCalculator!$L$10*ROUNDUP((A528-MortgageCalculator!$L$6*periods_per_year)/MortgageCalculator!$L$9,0)),MAX(MortgageCalculator!$L$8,start_rate+MortgageCalculator!$L$10*ROUNDUP((A528-MortgageCalculator!$L$6*periods_per_year)/MortgageCalculator!$L$9,0)))),start_rate))</f>
        <v/>
      </c>
      <c r="D528" s="76" t="str">
        <f t="shared" si="50"/>
        <v/>
      </c>
      <c r="E528" s="76" t="str">
        <f t="shared" si="51"/>
        <v/>
      </c>
      <c r="F528" s="76" t="str">
        <f t="shared" si="52"/>
        <v/>
      </c>
      <c r="G528" s="76" t="str">
        <f t="shared" si="53"/>
        <v/>
      </c>
    </row>
    <row r="529" spans="1:7">
      <c r="A529" s="73" t="str">
        <f t="shared" si="48"/>
        <v/>
      </c>
      <c r="B529" s="74" t="str">
        <f t="shared" si="49"/>
        <v/>
      </c>
      <c r="C529" s="75" t="str">
        <f>IF(A529="","",IF(variable,IF(A529&lt;MortgageCalculator!$L$6*periods_per_year,start_rate,IF(MortgageCalculator!$L$10&gt;=0,MIN(MortgageCalculator!$L$7,start_rate+MortgageCalculator!$L$10*ROUNDUP((A529-MortgageCalculator!$L$6*periods_per_year)/MortgageCalculator!$L$9,0)),MAX(MortgageCalculator!$L$8,start_rate+MortgageCalculator!$L$10*ROUNDUP((A529-MortgageCalculator!$L$6*periods_per_year)/MortgageCalculator!$L$9,0)))),start_rate))</f>
        <v/>
      </c>
      <c r="D529" s="76" t="str">
        <f t="shared" si="50"/>
        <v/>
      </c>
      <c r="E529" s="76" t="str">
        <f t="shared" si="51"/>
        <v/>
      </c>
      <c r="F529" s="76" t="str">
        <f t="shared" si="52"/>
        <v/>
      </c>
      <c r="G529" s="76" t="str">
        <f t="shared" si="53"/>
        <v/>
      </c>
    </row>
    <row r="530" spans="1:7">
      <c r="A530" s="73" t="str">
        <f t="shared" si="48"/>
        <v/>
      </c>
      <c r="B530" s="74" t="str">
        <f t="shared" si="49"/>
        <v/>
      </c>
      <c r="C530" s="75" t="str">
        <f>IF(A530="","",IF(variable,IF(A530&lt;MortgageCalculator!$L$6*periods_per_year,start_rate,IF(MortgageCalculator!$L$10&gt;=0,MIN(MortgageCalculator!$L$7,start_rate+MortgageCalculator!$L$10*ROUNDUP((A530-MortgageCalculator!$L$6*periods_per_year)/MortgageCalculator!$L$9,0)),MAX(MortgageCalculator!$L$8,start_rate+MortgageCalculator!$L$10*ROUNDUP((A530-MortgageCalculator!$L$6*periods_per_year)/MortgageCalculator!$L$9,0)))),start_rate))</f>
        <v/>
      </c>
      <c r="D530" s="76" t="str">
        <f t="shared" si="50"/>
        <v/>
      </c>
      <c r="E530" s="76" t="str">
        <f t="shared" si="51"/>
        <v/>
      </c>
      <c r="F530" s="76" t="str">
        <f t="shared" si="52"/>
        <v/>
      </c>
      <c r="G530" s="76" t="str">
        <f t="shared" si="53"/>
        <v/>
      </c>
    </row>
    <row r="531" spans="1:7">
      <c r="A531" s="73" t="str">
        <f t="shared" si="48"/>
        <v/>
      </c>
      <c r="B531" s="74" t="str">
        <f t="shared" si="49"/>
        <v/>
      </c>
      <c r="C531" s="75" t="str">
        <f>IF(A531="","",IF(variable,IF(A531&lt;MortgageCalculator!$L$6*periods_per_year,start_rate,IF(MortgageCalculator!$L$10&gt;=0,MIN(MortgageCalculator!$L$7,start_rate+MortgageCalculator!$L$10*ROUNDUP((A531-MortgageCalculator!$L$6*periods_per_year)/MortgageCalculator!$L$9,0)),MAX(MortgageCalculator!$L$8,start_rate+MortgageCalculator!$L$10*ROUNDUP((A531-MortgageCalculator!$L$6*periods_per_year)/MortgageCalculator!$L$9,0)))),start_rate))</f>
        <v/>
      </c>
      <c r="D531" s="76" t="str">
        <f t="shared" si="50"/>
        <v/>
      </c>
      <c r="E531" s="76" t="str">
        <f t="shared" si="51"/>
        <v/>
      </c>
      <c r="F531" s="76" t="str">
        <f t="shared" si="52"/>
        <v/>
      </c>
      <c r="G531" s="76" t="str">
        <f t="shared" si="53"/>
        <v/>
      </c>
    </row>
    <row r="532" spans="1:7">
      <c r="A532" s="73" t="str">
        <f t="shared" si="48"/>
        <v/>
      </c>
      <c r="B532" s="74" t="str">
        <f t="shared" si="49"/>
        <v/>
      </c>
      <c r="C532" s="75" t="str">
        <f>IF(A532="","",IF(variable,IF(A532&lt;MortgageCalculator!$L$6*periods_per_year,start_rate,IF(MortgageCalculator!$L$10&gt;=0,MIN(MortgageCalculator!$L$7,start_rate+MortgageCalculator!$L$10*ROUNDUP((A532-MortgageCalculator!$L$6*periods_per_year)/MortgageCalculator!$L$9,0)),MAX(MortgageCalculator!$L$8,start_rate+MortgageCalculator!$L$10*ROUNDUP((A532-MortgageCalculator!$L$6*periods_per_year)/MortgageCalculator!$L$9,0)))),start_rate))</f>
        <v/>
      </c>
      <c r="D532" s="76" t="str">
        <f t="shared" si="50"/>
        <v/>
      </c>
      <c r="E532" s="76" t="str">
        <f t="shared" si="51"/>
        <v/>
      </c>
      <c r="F532" s="76" t="str">
        <f t="shared" si="52"/>
        <v/>
      </c>
      <c r="G532" s="76" t="str">
        <f t="shared" si="53"/>
        <v/>
      </c>
    </row>
    <row r="533" spans="1:7">
      <c r="A533" s="73" t="str">
        <f t="shared" si="48"/>
        <v/>
      </c>
      <c r="B533" s="74" t="str">
        <f t="shared" si="49"/>
        <v/>
      </c>
      <c r="C533" s="75" t="str">
        <f>IF(A533="","",IF(variable,IF(A533&lt;MortgageCalculator!$L$6*periods_per_year,start_rate,IF(MortgageCalculator!$L$10&gt;=0,MIN(MortgageCalculator!$L$7,start_rate+MortgageCalculator!$L$10*ROUNDUP((A533-MortgageCalculator!$L$6*periods_per_year)/MortgageCalculator!$L$9,0)),MAX(MortgageCalculator!$L$8,start_rate+MortgageCalculator!$L$10*ROUNDUP((A533-MortgageCalculator!$L$6*periods_per_year)/MortgageCalculator!$L$9,0)))),start_rate))</f>
        <v/>
      </c>
      <c r="D533" s="76" t="str">
        <f t="shared" si="50"/>
        <v/>
      </c>
      <c r="E533" s="76" t="str">
        <f t="shared" si="51"/>
        <v/>
      </c>
      <c r="F533" s="76" t="str">
        <f t="shared" si="52"/>
        <v/>
      </c>
      <c r="G533" s="76" t="str">
        <f t="shared" si="53"/>
        <v/>
      </c>
    </row>
    <row r="534" spans="1:7">
      <c r="A534" s="73" t="str">
        <f t="shared" si="48"/>
        <v/>
      </c>
      <c r="B534" s="74" t="str">
        <f t="shared" si="49"/>
        <v/>
      </c>
      <c r="C534" s="75" t="str">
        <f>IF(A534="","",IF(variable,IF(A534&lt;MortgageCalculator!$L$6*periods_per_year,start_rate,IF(MortgageCalculator!$L$10&gt;=0,MIN(MortgageCalculator!$L$7,start_rate+MortgageCalculator!$L$10*ROUNDUP((A534-MortgageCalculator!$L$6*periods_per_year)/MortgageCalculator!$L$9,0)),MAX(MortgageCalculator!$L$8,start_rate+MortgageCalculator!$L$10*ROUNDUP((A534-MortgageCalculator!$L$6*periods_per_year)/MortgageCalculator!$L$9,0)))),start_rate))</f>
        <v/>
      </c>
      <c r="D534" s="76" t="str">
        <f t="shared" si="50"/>
        <v/>
      </c>
      <c r="E534" s="76" t="str">
        <f t="shared" si="51"/>
        <v/>
      </c>
      <c r="F534" s="76" t="str">
        <f t="shared" si="52"/>
        <v/>
      </c>
      <c r="G534" s="76" t="str">
        <f t="shared" si="53"/>
        <v/>
      </c>
    </row>
    <row r="535" spans="1:7">
      <c r="A535" s="73" t="str">
        <f t="shared" si="48"/>
        <v/>
      </c>
      <c r="B535" s="74" t="str">
        <f t="shared" si="49"/>
        <v/>
      </c>
      <c r="C535" s="75" t="str">
        <f>IF(A535="","",IF(variable,IF(A535&lt;MortgageCalculator!$L$6*periods_per_year,start_rate,IF(MortgageCalculator!$L$10&gt;=0,MIN(MortgageCalculator!$L$7,start_rate+MortgageCalculator!$L$10*ROUNDUP((A535-MortgageCalculator!$L$6*periods_per_year)/MortgageCalculator!$L$9,0)),MAX(MortgageCalculator!$L$8,start_rate+MortgageCalculator!$L$10*ROUNDUP((A535-MortgageCalculator!$L$6*periods_per_year)/MortgageCalculator!$L$9,0)))),start_rate))</f>
        <v/>
      </c>
      <c r="D535" s="76" t="str">
        <f t="shared" si="50"/>
        <v/>
      </c>
      <c r="E535" s="76" t="str">
        <f t="shared" si="51"/>
        <v/>
      </c>
      <c r="F535" s="76" t="str">
        <f t="shared" si="52"/>
        <v/>
      </c>
      <c r="G535" s="76" t="str">
        <f t="shared" si="53"/>
        <v/>
      </c>
    </row>
    <row r="536" spans="1:7">
      <c r="A536" s="73" t="str">
        <f t="shared" si="48"/>
        <v/>
      </c>
      <c r="B536" s="74" t="str">
        <f t="shared" si="49"/>
        <v/>
      </c>
      <c r="C536" s="75" t="str">
        <f>IF(A536="","",IF(variable,IF(A536&lt;MortgageCalculator!$L$6*periods_per_year,start_rate,IF(MortgageCalculator!$L$10&gt;=0,MIN(MortgageCalculator!$L$7,start_rate+MortgageCalculator!$L$10*ROUNDUP((A536-MortgageCalculator!$L$6*periods_per_year)/MortgageCalculator!$L$9,0)),MAX(MortgageCalculator!$L$8,start_rate+MortgageCalculator!$L$10*ROUNDUP((A536-MortgageCalculator!$L$6*periods_per_year)/MortgageCalculator!$L$9,0)))),start_rate))</f>
        <v/>
      </c>
      <c r="D536" s="76" t="str">
        <f t="shared" si="50"/>
        <v/>
      </c>
      <c r="E536" s="76" t="str">
        <f t="shared" si="51"/>
        <v/>
      </c>
      <c r="F536" s="76" t="str">
        <f t="shared" si="52"/>
        <v/>
      </c>
      <c r="G536" s="76" t="str">
        <f t="shared" si="53"/>
        <v/>
      </c>
    </row>
    <row r="537" spans="1:7">
      <c r="A537" s="73" t="str">
        <f t="shared" si="48"/>
        <v/>
      </c>
      <c r="B537" s="74" t="str">
        <f t="shared" si="49"/>
        <v/>
      </c>
      <c r="C537" s="75" t="str">
        <f>IF(A537="","",IF(variable,IF(A537&lt;MortgageCalculator!$L$6*periods_per_year,start_rate,IF(MortgageCalculator!$L$10&gt;=0,MIN(MortgageCalculator!$L$7,start_rate+MortgageCalculator!$L$10*ROUNDUP((A537-MortgageCalculator!$L$6*periods_per_year)/MortgageCalculator!$L$9,0)),MAX(MortgageCalculator!$L$8,start_rate+MortgageCalculator!$L$10*ROUNDUP((A537-MortgageCalculator!$L$6*periods_per_year)/MortgageCalculator!$L$9,0)))),start_rate))</f>
        <v/>
      </c>
      <c r="D537" s="76" t="str">
        <f t="shared" si="50"/>
        <v/>
      </c>
      <c r="E537" s="76" t="str">
        <f t="shared" si="51"/>
        <v/>
      </c>
      <c r="F537" s="76" t="str">
        <f t="shared" si="52"/>
        <v/>
      </c>
      <c r="G537" s="76" t="str">
        <f t="shared" si="53"/>
        <v/>
      </c>
    </row>
    <row r="538" spans="1:7">
      <c r="A538" s="73" t="str">
        <f t="shared" si="48"/>
        <v/>
      </c>
      <c r="B538" s="74" t="str">
        <f t="shared" si="49"/>
        <v/>
      </c>
      <c r="C538" s="75" t="str">
        <f>IF(A538="","",IF(variable,IF(A538&lt;MortgageCalculator!$L$6*periods_per_year,start_rate,IF(MortgageCalculator!$L$10&gt;=0,MIN(MortgageCalculator!$L$7,start_rate+MortgageCalculator!$L$10*ROUNDUP((A538-MortgageCalculator!$L$6*periods_per_year)/MortgageCalculator!$L$9,0)),MAX(MortgageCalculator!$L$8,start_rate+MortgageCalculator!$L$10*ROUNDUP((A538-MortgageCalculator!$L$6*periods_per_year)/MortgageCalculator!$L$9,0)))),start_rate))</f>
        <v/>
      </c>
      <c r="D538" s="76" t="str">
        <f t="shared" si="50"/>
        <v/>
      </c>
      <c r="E538" s="76" t="str">
        <f t="shared" si="51"/>
        <v/>
      </c>
      <c r="F538" s="76" t="str">
        <f t="shared" si="52"/>
        <v/>
      </c>
      <c r="G538" s="76" t="str">
        <f t="shared" si="53"/>
        <v/>
      </c>
    </row>
    <row r="539" spans="1:7">
      <c r="A539" s="73" t="str">
        <f t="shared" si="48"/>
        <v/>
      </c>
      <c r="B539" s="74" t="str">
        <f t="shared" si="49"/>
        <v/>
      </c>
      <c r="C539" s="75" t="str">
        <f>IF(A539="","",IF(variable,IF(A539&lt;MortgageCalculator!$L$6*periods_per_year,start_rate,IF(MortgageCalculator!$L$10&gt;=0,MIN(MortgageCalculator!$L$7,start_rate+MortgageCalculator!$L$10*ROUNDUP((A539-MortgageCalculator!$L$6*periods_per_year)/MortgageCalculator!$L$9,0)),MAX(MortgageCalculator!$L$8,start_rate+MortgageCalculator!$L$10*ROUNDUP((A539-MortgageCalculator!$L$6*periods_per_year)/MortgageCalculator!$L$9,0)))),start_rate))</f>
        <v/>
      </c>
      <c r="D539" s="76" t="str">
        <f t="shared" si="50"/>
        <v/>
      </c>
      <c r="E539" s="76" t="str">
        <f t="shared" si="51"/>
        <v/>
      </c>
      <c r="F539" s="76" t="str">
        <f t="shared" si="52"/>
        <v/>
      </c>
      <c r="G539" s="76" t="str">
        <f t="shared" si="53"/>
        <v/>
      </c>
    </row>
    <row r="540" spans="1:7">
      <c r="A540" s="73" t="str">
        <f t="shared" si="48"/>
        <v/>
      </c>
      <c r="B540" s="74" t="str">
        <f t="shared" si="49"/>
        <v/>
      </c>
      <c r="C540" s="75" t="str">
        <f>IF(A540="","",IF(variable,IF(A540&lt;MortgageCalculator!$L$6*periods_per_year,start_rate,IF(MortgageCalculator!$L$10&gt;=0,MIN(MortgageCalculator!$L$7,start_rate+MortgageCalculator!$L$10*ROUNDUP((A540-MortgageCalculator!$L$6*periods_per_year)/MortgageCalculator!$L$9,0)),MAX(MortgageCalculator!$L$8,start_rate+MortgageCalculator!$L$10*ROUNDUP((A540-MortgageCalculator!$L$6*periods_per_year)/MortgageCalculator!$L$9,0)))),start_rate))</f>
        <v/>
      </c>
      <c r="D540" s="76" t="str">
        <f t="shared" si="50"/>
        <v/>
      </c>
      <c r="E540" s="76" t="str">
        <f t="shared" si="51"/>
        <v/>
      </c>
      <c r="F540" s="76" t="str">
        <f t="shared" si="52"/>
        <v/>
      </c>
      <c r="G540" s="76" t="str">
        <f t="shared" si="53"/>
        <v/>
      </c>
    </row>
    <row r="541" spans="1:7">
      <c r="A541" s="73" t="str">
        <f t="shared" si="48"/>
        <v/>
      </c>
      <c r="B541" s="74" t="str">
        <f t="shared" si="49"/>
        <v/>
      </c>
      <c r="C541" s="75" t="str">
        <f>IF(A541="","",IF(variable,IF(A541&lt;MortgageCalculator!$L$6*periods_per_year,start_rate,IF(MortgageCalculator!$L$10&gt;=0,MIN(MortgageCalculator!$L$7,start_rate+MortgageCalculator!$L$10*ROUNDUP((A541-MortgageCalculator!$L$6*periods_per_year)/MortgageCalculator!$L$9,0)),MAX(MortgageCalculator!$L$8,start_rate+MortgageCalculator!$L$10*ROUNDUP((A541-MortgageCalculator!$L$6*periods_per_year)/MortgageCalculator!$L$9,0)))),start_rate))</f>
        <v/>
      </c>
      <c r="D541" s="76" t="str">
        <f t="shared" si="50"/>
        <v/>
      </c>
      <c r="E541" s="76" t="str">
        <f t="shared" si="51"/>
        <v/>
      </c>
      <c r="F541" s="76" t="str">
        <f t="shared" si="52"/>
        <v/>
      </c>
      <c r="G541" s="76" t="str">
        <f t="shared" si="53"/>
        <v/>
      </c>
    </row>
    <row r="542" spans="1:7">
      <c r="A542" s="73" t="str">
        <f t="shared" si="48"/>
        <v/>
      </c>
      <c r="B542" s="74" t="str">
        <f t="shared" si="49"/>
        <v/>
      </c>
      <c r="C542" s="75" t="str">
        <f>IF(A542="","",IF(variable,IF(A542&lt;MortgageCalculator!$L$6*periods_per_year,start_rate,IF(MortgageCalculator!$L$10&gt;=0,MIN(MortgageCalculator!$L$7,start_rate+MortgageCalculator!$L$10*ROUNDUP((A542-MortgageCalculator!$L$6*periods_per_year)/MortgageCalculator!$L$9,0)),MAX(MortgageCalculator!$L$8,start_rate+MortgageCalculator!$L$10*ROUNDUP((A542-MortgageCalculator!$L$6*periods_per_year)/MortgageCalculator!$L$9,0)))),start_rate))</f>
        <v/>
      </c>
      <c r="D542" s="76" t="str">
        <f t="shared" si="50"/>
        <v/>
      </c>
      <c r="E542" s="76" t="str">
        <f t="shared" si="51"/>
        <v/>
      </c>
      <c r="F542" s="76" t="str">
        <f t="shared" si="52"/>
        <v/>
      </c>
      <c r="G542" s="76" t="str">
        <f t="shared" si="53"/>
        <v/>
      </c>
    </row>
    <row r="543" spans="1:7">
      <c r="A543" s="73" t="str">
        <f t="shared" si="48"/>
        <v/>
      </c>
      <c r="B543" s="74" t="str">
        <f t="shared" si="49"/>
        <v/>
      </c>
      <c r="C543" s="75" t="str">
        <f>IF(A543="","",IF(variable,IF(A543&lt;MortgageCalculator!$L$6*periods_per_year,start_rate,IF(MortgageCalculator!$L$10&gt;=0,MIN(MortgageCalculator!$L$7,start_rate+MortgageCalculator!$L$10*ROUNDUP((A543-MortgageCalculator!$L$6*periods_per_year)/MortgageCalculator!$L$9,0)),MAX(MortgageCalculator!$L$8,start_rate+MortgageCalculator!$L$10*ROUNDUP((A543-MortgageCalculator!$L$6*periods_per_year)/MortgageCalculator!$L$9,0)))),start_rate))</f>
        <v/>
      </c>
      <c r="D543" s="76" t="str">
        <f t="shared" si="50"/>
        <v/>
      </c>
      <c r="E543" s="76" t="str">
        <f t="shared" si="51"/>
        <v/>
      </c>
      <c r="F543" s="76" t="str">
        <f t="shared" si="52"/>
        <v/>
      </c>
      <c r="G543" s="76" t="str">
        <f t="shared" si="53"/>
        <v/>
      </c>
    </row>
    <row r="544" spans="1:7">
      <c r="A544" s="73" t="str">
        <f t="shared" si="48"/>
        <v/>
      </c>
      <c r="B544" s="74" t="str">
        <f t="shared" si="49"/>
        <v/>
      </c>
      <c r="C544" s="75" t="str">
        <f>IF(A544="","",IF(variable,IF(A544&lt;MortgageCalculator!$L$6*periods_per_year,start_rate,IF(MortgageCalculator!$L$10&gt;=0,MIN(MortgageCalculator!$L$7,start_rate+MortgageCalculator!$L$10*ROUNDUP((A544-MortgageCalculator!$L$6*periods_per_year)/MortgageCalculator!$L$9,0)),MAX(MortgageCalculator!$L$8,start_rate+MortgageCalculator!$L$10*ROUNDUP((A544-MortgageCalculator!$L$6*periods_per_year)/MortgageCalculator!$L$9,0)))),start_rate))</f>
        <v/>
      </c>
      <c r="D544" s="76" t="str">
        <f t="shared" si="50"/>
        <v/>
      </c>
      <c r="E544" s="76" t="str">
        <f t="shared" si="51"/>
        <v/>
      </c>
      <c r="F544" s="76" t="str">
        <f t="shared" si="52"/>
        <v/>
      </c>
      <c r="G544" s="76" t="str">
        <f t="shared" si="53"/>
        <v/>
      </c>
    </row>
    <row r="545" spans="1:7">
      <c r="A545" s="73" t="str">
        <f t="shared" si="48"/>
        <v/>
      </c>
      <c r="B545" s="74" t="str">
        <f t="shared" si="49"/>
        <v/>
      </c>
      <c r="C545" s="75" t="str">
        <f>IF(A545="","",IF(variable,IF(A545&lt;MortgageCalculator!$L$6*periods_per_year,start_rate,IF(MortgageCalculator!$L$10&gt;=0,MIN(MortgageCalculator!$L$7,start_rate+MortgageCalculator!$L$10*ROUNDUP((A545-MortgageCalculator!$L$6*periods_per_year)/MortgageCalculator!$L$9,0)),MAX(MortgageCalculator!$L$8,start_rate+MortgageCalculator!$L$10*ROUNDUP((A545-MortgageCalculator!$L$6*periods_per_year)/MortgageCalculator!$L$9,0)))),start_rate))</f>
        <v/>
      </c>
      <c r="D545" s="76" t="str">
        <f t="shared" si="50"/>
        <v/>
      </c>
      <c r="E545" s="76" t="str">
        <f t="shared" si="51"/>
        <v/>
      </c>
      <c r="F545" s="76" t="str">
        <f t="shared" si="52"/>
        <v/>
      </c>
      <c r="G545" s="76" t="str">
        <f t="shared" si="53"/>
        <v/>
      </c>
    </row>
    <row r="546" spans="1:7">
      <c r="A546" s="73" t="str">
        <f t="shared" si="48"/>
        <v/>
      </c>
      <c r="B546" s="74" t="str">
        <f t="shared" si="49"/>
        <v/>
      </c>
      <c r="C546" s="75" t="str">
        <f>IF(A546="","",IF(variable,IF(A546&lt;MortgageCalculator!$L$6*periods_per_year,start_rate,IF(MortgageCalculator!$L$10&gt;=0,MIN(MortgageCalculator!$L$7,start_rate+MortgageCalculator!$L$10*ROUNDUP((A546-MortgageCalculator!$L$6*periods_per_year)/MortgageCalculator!$L$9,0)),MAX(MortgageCalculator!$L$8,start_rate+MortgageCalculator!$L$10*ROUNDUP((A546-MortgageCalculator!$L$6*periods_per_year)/MortgageCalculator!$L$9,0)))),start_rate))</f>
        <v/>
      </c>
      <c r="D546" s="76" t="str">
        <f t="shared" si="50"/>
        <v/>
      </c>
      <c r="E546" s="76" t="str">
        <f t="shared" si="51"/>
        <v/>
      </c>
      <c r="F546" s="76" t="str">
        <f t="shared" si="52"/>
        <v/>
      </c>
      <c r="G546" s="76" t="str">
        <f t="shared" si="53"/>
        <v/>
      </c>
    </row>
    <row r="547" spans="1:7">
      <c r="A547" s="73" t="str">
        <f t="shared" si="48"/>
        <v/>
      </c>
      <c r="B547" s="74" t="str">
        <f t="shared" si="49"/>
        <v/>
      </c>
      <c r="C547" s="75" t="str">
        <f>IF(A547="","",IF(variable,IF(A547&lt;MortgageCalculator!$L$6*periods_per_year,start_rate,IF(MortgageCalculator!$L$10&gt;=0,MIN(MortgageCalculator!$L$7,start_rate+MortgageCalculator!$L$10*ROUNDUP((A547-MortgageCalculator!$L$6*periods_per_year)/MortgageCalculator!$L$9,0)),MAX(MortgageCalculator!$L$8,start_rate+MortgageCalculator!$L$10*ROUNDUP((A547-MortgageCalculator!$L$6*periods_per_year)/MortgageCalculator!$L$9,0)))),start_rate))</f>
        <v/>
      </c>
      <c r="D547" s="76" t="str">
        <f t="shared" si="50"/>
        <v/>
      </c>
      <c r="E547" s="76" t="str">
        <f t="shared" si="51"/>
        <v/>
      </c>
      <c r="F547" s="76" t="str">
        <f t="shared" si="52"/>
        <v/>
      </c>
      <c r="G547" s="76" t="str">
        <f t="shared" si="53"/>
        <v/>
      </c>
    </row>
    <row r="548" spans="1:7">
      <c r="A548" s="73" t="str">
        <f t="shared" si="48"/>
        <v/>
      </c>
      <c r="B548" s="74" t="str">
        <f t="shared" si="49"/>
        <v/>
      </c>
      <c r="C548" s="75" t="str">
        <f>IF(A548="","",IF(variable,IF(A548&lt;MortgageCalculator!$L$6*periods_per_year,start_rate,IF(MortgageCalculator!$L$10&gt;=0,MIN(MortgageCalculator!$L$7,start_rate+MortgageCalculator!$L$10*ROUNDUP((A548-MortgageCalculator!$L$6*periods_per_year)/MortgageCalculator!$L$9,0)),MAX(MortgageCalculator!$L$8,start_rate+MortgageCalculator!$L$10*ROUNDUP((A548-MortgageCalculator!$L$6*periods_per_year)/MortgageCalculator!$L$9,0)))),start_rate))</f>
        <v/>
      </c>
      <c r="D548" s="76" t="str">
        <f t="shared" si="50"/>
        <v/>
      </c>
      <c r="E548" s="76" t="str">
        <f t="shared" si="51"/>
        <v/>
      </c>
      <c r="F548" s="76" t="str">
        <f t="shared" si="52"/>
        <v/>
      </c>
      <c r="G548" s="76" t="str">
        <f t="shared" si="53"/>
        <v/>
      </c>
    </row>
    <row r="549" spans="1:7">
      <c r="A549" s="73" t="str">
        <f t="shared" si="48"/>
        <v/>
      </c>
      <c r="B549" s="74" t="str">
        <f t="shared" si="49"/>
        <v/>
      </c>
      <c r="C549" s="75" t="str">
        <f>IF(A549="","",IF(variable,IF(A549&lt;MortgageCalculator!$L$6*periods_per_year,start_rate,IF(MortgageCalculator!$L$10&gt;=0,MIN(MortgageCalculator!$L$7,start_rate+MortgageCalculator!$L$10*ROUNDUP((A549-MortgageCalculator!$L$6*periods_per_year)/MortgageCalculator!$L$9,0)),MAX(MortgageCalculator!$L$8,start_rate+MortgageCalculator!$L$10*ROUNDUP((A549-MortgageCalculator!$L$6*periods_per_year)/MortgageCalculator!$L$9,0)))),start_rate))</f>
        <v/>
      </c>
      <c r="D549" s="76" t="str">
        <f t="shared" si="50"/>
        <v/>
      </c>
      <c r="E549" s="76" t="str">
        <f t="shared" si="51"/>
        <v/>
      </c>
      <c r="F549" s="76" t="str">
        <f t="shared" si="52"/>
        <v/>
      </c>
      <c r="G549" s="76" t="str">
        <f t="shared" si="53"/>
        <v/>
      </c>
    </row>
    <row r="550" spans="1:7">
      <c r="A550" s="73" t="str">
        <f t="shared" si="48"/>
        <v/>
      </c>
      <c r="B550" s="74" t="str">
        <f t="shared" si="49"/>
        <v/>
      </c>
      <c r="C550" s="75" t="str">
        <f>IF(A550="","",IF(variable,IF(A550&lt;MortgageCalculator!$L$6*periods_per_year,start_rate,IF(MortgageCalculator!$L$10&gt;=0,MIN(MortgageCalculator!$L$7,start_rate+MortgageCalculator!$L$10*ROUNDUP((A550-MortgageCalculator!$L$6*periods_per_year)/MortgageCalculator!$L$9,0)),MAX(MortgageCalculator!$L$8,start_rate+MortgageCalculator!$L$10*ROUNDUP((A550-MortgageCalculator!$L$6*periods_per_year)/MortgageCalculator!$L$9,0)))),start_rate))</f>
        <v/>
      </c>
      <c r="D550" s="76" t="str">
        <f t="shared" si="50"/>
        <v/>
      </c>
      <c r="E550" s="76" t="str">
        <f t="shared" si="51"/>
        <v/>
      </c>
      <c r="F550" s="76" t="str">
        <f t="shared" si="52"/>
        <v/>
      </c>
      <c r="G550" s="76" t="str">
        <f t="shared" si="53"/>
        <v/>
      </c>
    </row>
    <row r="551" spans="1:7">
      <c r="A551" s="73" t="str">
        <f t="shared" si="48"/>
        <v/>
      </c>
      <c r="B551" s="74" t="str">
        <f t="shared" si="49"/>
        <v/>
      </c>
      <c r="C551" s="75" t="str">
        <f>IF(A551="","",IF(variable,IF(A551&lt;MortgageCalculator!$L$6*periods_per_year,start_rate,IF(MortgageCalculator!$L$10&gt;=0,MIN(MortgageCalculator!$L$7,start_rate+MortgageCalculator!$L$10*ROUNDUP((A551-MortgageCalculator!$L$6*periods_per_year)/MortgageCalculator!$L$9,0)),MAX(MortgageCalculator!$L$8,start_rate+MortgageCalculator!$L$10*ROUNDUP((A551-MortgageCalculator!$L$6*periods_per_year)/MortgageCalculator!$L$9,0)))),start_rate))</f>
        <v/>
      </c>
      <c r="D551" s="76" t="str">
        <f t="shared" si="50"/>
        <v/>
      </c>
      <c r="E551" s="76" t="str">
        <f t="shared" si="51"/>
        <v/>
      </c>
      <c r="F551" s="76" t="str">
        <f t="shared" si="52"/>
        <v/>
      </c>
      <c r="G551" s="76" t="str">
        <f t="shared" si="53"/>
        <v/>
      </c>
    </row>
    <row r="552" spans="1:7">
      <c r="A552" s="73" t="str">
        <f t="shared" si="48"/>
        <v/>
      </c>
      <c r="B552" s="74" t="str">
        <f t="shared" si="49"/>
        <v/>
      </c>
      <c r="C552" s="75" t="str">
        <f>IF(A552="","",IF(variable,IF(A552&lt;MortgageCalculator!$L$6*periods_per_year,start_rate,IF(MortgageCalculator!$L$10&gt;=0,MIN(MortgageCalculator!$L$7,start_rate+MortgageCalculator!$L$10*ROUNDUP((A552-MortgageCalculator!$L$6*periods_per_year)/MortgageCalculator!$L$9,0)),MAX(MortgageCalculator!$L$8,start_rate+MortgageCalculator!$L$10*ROUNDUP((A552-MortgageCalculator!$L$6*periods_per_year)/MortgageCalculator!$L$9,0)))),start_rate))</f>
        <v/>
      </c>
      <c r="D552" s="76" t="str">
        <f t="shared" si="50"/>
        <v/>
      </c>
      <c r="E552" s="76" t="str">
        <f t="shared" si="51"/>
        <v/>
      </c>
      <c r="F552" s="76" t="str">
        <f t="shared" si="52"/>
        <v/>
      </c>
      <c r="G552" s="76" t="str">
        <f t="shared" si="53"/>
        <v/>
      </c>
    </row>
    <row r="553" spans="1:7">
      <c r="A553" s="73" t="str">
        <f t="shared" si="48"/>
        <v/>
      </c>
      <c r="B553" s="74" t="str">
        <f t="shared" si="49"/>
        <v/>
      </c>
      <c r="C553" s="75" t="str">
        <f>IF(A553="","",IF(variable,IF(A553&lt;MortgageCalculator!$L$6*periods_per_year,start_rate,IF(MortgageCalculator!$L$10&gt;=0,MIN(MortgageCalculator!$L$7,start_rate+MortgageCalculator!$L$10*ROUNDUP((A553-MortgageCalculator!$L$6*periods_per_year)/MortgageCalculator!$L$9,0)),MAX(MortgageCalculator!$L$8,start_rate+MortgageCalculator!$L$10*ROUNDUP((A553-MortgageCalculator!$L$6*periods_per_year)/MortgageCalculator!$L$9,0)))),start_rate))</f>
        <v/>
      </c>
      <c r="D553" s="76" t="str">
        <f t="shared" si="50"/>
        <v/>
      </c>
      <c r="E553" s="76" t="str">
        <f t="shared" si="51"/>
        <v/>
      </c>
      <c r="F553" s="76" t="str">
        <f t="shared" si="52"/>
        <v/>
      </c>
      <c r="G553" s="76" t="str">
        <f t="shared" si="53"/>
        <v/>
      </c>
    </row>
    <row r="554" spans="1:7">
      <c r="A554" s="73" t="str">
        <f t="shared" si="48"/>
        <v/>
      </c>
      <c r="B554" s="74" t="str">
        <f t="shared" si="49"/>
        <v/>
      </c>
      <c r="C554" s="75" t="str">
        <f>IF(A554="","",IF(variable,IF(A554&lt;MortgageCalculator!$L$6*periods_per_year,start_rate,IF(MortgageCalculator!$L$10&gt;=0,MIN(MortgageCalculator!$L$7,start_rate+MortgageCalculator!$L$10*ROUNDUP((A554-MortgageCalculator!$L$6*periods_per_year)/MortgageCalculator!$L$9,0)),MAX(MortgageCalculator!$L$8,start_rate+MortgageCalculator!$L$10*ROUNDUP((A554-MortgageCalculator!$L$6*periods_per_year)/MortgageCalculator!$L$9,0)))),start_rate))</f>
        <v/>
      </c>
      <c r="D554" s="76" t="str">
        <f t="shared" si="50"/>
        <v/>
      </c>
      <c r="E554" s="76" t="str">
        <f t="shared" si="51"/>
        <v/>
      </c>
      <c r="F554" s="76" t="str">
        <f t="shared" si="52"/>
        <v/>
      </c>
      <c r="G554" s="76" t="str">
        <f t="shared" si="53"/>
        <v/>
      </c>
    </row>
    <row r="555" spans="1:7">
      <c r="A555" s="73" t="str">
        <f t="shared" si="48"/>
        <v/>
      </c>
      <c r="B555" s="74" t="str">
        <f t="shared" si="49"/>
        <v/>
      </c>
      <c r="C555" s="75" t="str">
        <f>IF(A555="","",IF(variable,IF(A555&lt;MortgageCalculator!$L$6*periods_per_year,start_rate,IF(MortgageCalculator!$L$10&gt;=0,MIN(MortgageCalculator!$L$7,start_rate+MortgageCalculator!$L$10*ROUNDUP((A555-MortgageCalculator!$L$6*periods_per_year)/MortgageCalculator!$L$9,0)),MAX(MortgageCalculator!$L$8,start_rate+MortgageCalculator!$L$10*ROUNDUP((A555-MortgageCalculator!$L$6*periods_per_year)/MortgageCalculator!$L$9,0)))),start_rate))</f>
        <v/>
      </c>
      <c r="D555" s="76" t="str">
        <f t="shared" si="50"/>
        <v/>
      </c>
      <c r="E555" s="76" t="str">
        <f t="shared" si="51"/>
        <v/>
      </c>
      <c r="F555" s="76" t="str">
        <f t="shared" si="52"/>
        <v/>
      </c>
      <c r="G555" s="76" t="str">
        <f t="shared" si="53"/>
        <v/>
      </c>
    </row>
    <row r="556" spans="1:7">
      <c r="A556" s="73" t="str">
        <f t="shared" si="48"/>
        <v/>
      </c>
      <c r="B556" s="74" t="str">
        <f t="shared" si="49"/>
        <v/>
      </c>
      <c r="C556" s="75" t="str">
        <f>IF(A556="","",IF(variable,IF(A556&lt;MortgageCalculator!$L$6*periods_per_year,start_rate,IF(MortgageCalculator!$L$10&gt;=0,MIN(MortgageCalculator!$L$7,start_rate+MortgageCalculator!$L$10*ROUNDUP((A556-MortgageCalculator!$L$6*periods_per_year)/MortgageCalculator!$L$9,0)),MAX(MortgageCalculator!$L$8,start_rate+MortgageCalculator!$L$10*ROUNDUP((A556-MortgageCalculator!$L$6*periods_per_year)/MortgageCalculator!$L$9,0)))),start_rate))</f>
        <v/>
      </c>
      <c r="D556" s="76" t="str">
        <f t="shared" si="50"/>
        <v/>
      </c>
      <c r="E556" s="76" t="str">
        <f t="shared" si="51"/>
        <v/>
      </c>
      <c r="F556" s="76" t="str">
        <f t="shared" si="52"/>
        <v/>
      </c>
      <c r="G556" s="76" t="str">
        <f t="shared" si="53"/>
        <v/>
      </c>
    </row>
    <row r="557" spans="1:7">
      <c r="A557" s="73" t="str">
        <f t="shared" si="48"/>
        <v/>
      </c>
      <c r="B557" s="74" t="str">
        <f t="shared" si="49"/>
        <v/>
      </c>
      <c r="C557" s="75" t="str">
        <f>IF(A557="","",IF(variable,IF(A557&lt;MortgageCalculator!$L$6*periods_per_year,start_rate,IF(MortgageCalculator!$L$10&gt;=0,MIN(MortgageCalculator!$L$7,start_rate+MortgageCalculator!$L$10*ROUNDUP((A557-MortgageCalculator!$L$6*periods_per_year)/MortgageCalculator!$L$9,0)),MAX(MortgageCalculator!$L$8,start_rate+MortgageCalculator!$L$10*ROUNDUP((A557-MortgageCalculator!$L$6*periods_per_year)/MortgageCalculator!$L$9,0)))),start_rate))</f>
        <v/>
      </c>
      <c r="D557" s="76" t="str">
        <f t="shared" si="50"/>
        <v/>
      </c>
      <c r="E557" s="76" t="str">
        <f t="shared" si="51"/>
        <v/>
      </c>
      <c r="F557" s="76" t="str">
        <f t="shared" si="52"/>
        <v/>
      </c>
      <c r="G557" s="76" t="str">
        <f t="shared" si="53"/>
        <v/>
      </c>
    </row>
    <row r="558" spans="1:7">
      <c r="A558" s="73" t="str">
        <f t="shared" si="48"/>
        <v/>
      </c>
      <c r="B558" s="74" t="str">
        <f t="shared" si="49"/>
        <v/>
      </c>
      <c r="C558" s="75" t="str">
        <f>IF(A558="","",IF(variable,IF(A558&lt;MortgageCalculator!$L$6*periods_per_year,start_rate,IF(MortgageCalculator!$L$10&gt;=0,MIN(MortgageCalculator!$L$7,start_rate+MortgageCalculator!$L$10*ROUNDUP((A558-MortgageCalculator!$L$6*periods_per_year)/MortgageCalculator!$L$9,0)),MAX(MortgageCalculator!$L$8,start_rate+MortgageCalculator!$L$10*ROUNDUP((A558-MortgageCalculator!$L$6*periods_per_year)/MortgageCalculator!$L$9,0)))),start_rate))</f>
        <v/>
      </c>
      <c r="D558" s="76" t="str">
        <f t="shared" si="50"/>
        <v/>
      </c>
      <c r="E558" s="76" t="str">
        <f t="shared" si="51"/>
        <v/>
      </c>
      <c r="F558" s="76" t="str">
        <f t="shared" si="52"/>
        <v/>
      </c>
      <c r="G558" s="76" t="str">
        <f t="shared" si="53"/>
        <v/>
      </c>
    </row>
    <row r="559" spans="1:7">
      <c r="A559" s="73" t="str">
        <f t="shared" si="48"/>
        <v/>
      </c>
      <c r="B559" s="74" t="str">
        <f t="shared" si="49"/>
        <v/>
      </c>
      <c r="C559" s="75" t="str">
        <f>IF(A559="","",IF(variable,IF(A559&lt;MortgageCalculator!$L$6*periods_per_year,start_rate,IF(MortgageCalculator!$L$10&gt;=0,MIN(MortgageCalculator!$L$7,start_rate+MortgageCalculator!$L$10*ROUNDUP((A559-MortgageCalculator!$L$6*periods_per_year)/MortgageCalculator!$L$9,0)),MAX(MortgageCalculator!$L$8,start_rate+MortgageCalculator!$L$10*ROUNDUP((A559-MortgageCalculator!$L$6*periods_per_year)/MortgageCalculator!$L$9,0)))),start_rate))</f>
        <v/>
      </c>
      <c r="D559" s="76" t="str">
        <f t="shared" si="50"/>
        <v/>
      </c>
      <c r="E559" s="76" t="str">
        <f t="shared" si="51"/>
        <v/>
      </c>
      <c r="F559" s="76" t="str">
        <f t="shared" si="52"/>
        <v/>
      </c>
      <c r="G559" s="76" t="str">
        <f t="shared" si="53"/>
        <v/>
      </c>
    </row>
    <row r="560" spans="1:7">
      <c r="A560" s="73" t="str">
        <f t="shared" si="48"/>
        <v/>
      </c>
      <c r="B560" s="74" t="str">
        <f t="shared" si="49"/>
        <v/>
      </c>
      <c r="C560" s="75" t="str">
        <f>IF(A560="","",IF(variable,IF(A560&lt;MortgageCalculator!$L$6*periods_per_year,start_rate,IF(MortgageCalculator!$L$10&gt;=0,MIN(MortgageCalculator!$L$7,start_rate+MortgageCalculator!$L$10*ROUNDUP((A560-MortgageCalculator!$L$6*periods_per_year)/MortgageCalculator!$L$9,0)),MAX(MortgageCalculator!$L$8,start_rate+MortgageCalculator!$L$10*ROUNDUP((A560-MortgageCalculator!$L$6*periods_per_year)/MortgageCalculator!$L$9,0)))),start_rate))</f>
        <v/>
      </c>
      <c r="D560" s="76" t="str">
        <f t="shared" si="50"/>
        <v/>
      </c>
      <c r="E560" s="76" t="str">
        <f t="shared" si="51"/>
        <v/>
      </c>
      <c r="F560" s="76" t="str">
        <f t="shared" si="52"/>
        <v/>
      </c>
      <c r="G560" s="76" t="str">
        <f t="shared" si="53"/>
        <v/>
      </c>
    </row>
    <row r="561" spans="1:7">
      <c r="A561" s="73" t="str">
        <f t="shared" si="48"/>
        <v/>
      </c>
      <c r="B561" s="74" t="str">
        <f t="shared" si="49"/>
        <v/>
      </c>
      <c r="C561" s="75" t="str">
        <f>IF(A561="","",IF(variable,IF(A561&lt;MortgageCalculator!$L$6*periods_per_year,start_rate,IF(MortgageCalculator!$L$10&gt;=0,MIN(MortgageCalculator!$L$7,start_rate+MortgageCalculator!$L$10*ROUNDUP((A561-MortgageCalculator!$L$6*periods_per_year)/MortgageCalculator!$L$9,0)),MAX(MortgageCalculator!$L$8,start_rate+MortgageCalculator!$L$10*ROUNDUP((A561-MortgageCalculator!$L$6*periods_per_year)/MortgageCalculator!$L$9,0)))),start_rate))</f>
        <v/>
      </c>
      <c r="D561" s="76" t="str">
        <f t="shared" si="50"/>
        <v/>
      </c>
      <c r="E561" s="76" t="str">
        <f t="shared" si="51"/>
        <v/>
      </c>
      <c r="F561" s="76" t="str">
        <f t="shared" si="52"/>
        <v/>
      </c>
      <c r="G561" s="76" t="str">
        <f t="shared" si="53"/>
        <v/>
      </c>
    </row>
    <row r="562" spans="1:7">
      <c r="A562" s="73" t="str">
        <f t="shared" si="48"/>
        <v/>
      </c>
      <c r="B562" s="74" t="str">
        <f t="shared" si="49"/>
        <v/>
      </c>
      <c r="C562" s="75" t="str">
        <f>IF(A562="","",IF(variable,IF(A562&lt;MortgageCalculator!$L$6*periods_per_year,start_rate,IF(MortgageCalculator!$L$10&gt;=0,MIN(MortgageCalculator!$L$7,start_rate+MortgageCalculator!$L$10*ROUNDUP((A562-MortgageCalculator!$L$6*periods_per_year)/MortgageCalculator!$L$9,0)),MAX(MortgageCalculator!$L$8,start_rate+MortgageCalculator!$L$10*ROUNDUP((A562-MortgageCalculator!$L$6*periods_per_year)/MortgageCalculator!$L$9,0)))),start_rate))</f>
        <v/>
      </c>
      <c r="D562" s="76" t="str">
        <f t="shared" si="50"/>
        <v/>
      </c>
      <c r="E562" s="76" t="str">
        <f t="shared" si="51"/>
        <v/>
      </c>
      <c r="F562" s="76" t="str">
        <f t="shared" si="52"/>
        <v/>
      </c>
      <c r="G562" s="76" t="str">
        <f t="shared" si="53"/>
        <v/>
      </c>
    </row>
    <row r="563" spans="1:7">
      <c r="A563" s="73" t="str">
        <f t="shared" si="48"/>
        <v/>
      </c>
      <c r="B563" s="74" t="str">
        <f t="shared" si="49"/>
        <v/>
      </c>
      <c r="C563" s="75" t="str">
        <f>IF(A563="","",IF(variable,IF(A563&lt;MortgageCalculator!$L$6*periods_per_year,start_rate,IF(MortgageCalculator!$L$10&gt;=0,MIN(MortgageCalculator!$L$7,start_rate+MortgageCalculator!$L$10*ROUNDUP((A563-MortgageCalculator!$L$6*periods_per_year)/MortgageCalculator!$L$9,0)),MAX(MortgageCalculator!$L$8,start_rate+MortgageCalculator!$L$10*ROUNDUP((A563-MortgageCalculator!$L$6*periods_per_year)/MortgageCalculator!$L$9,0)))),start_rate))</f>
        <v/>
      </c>
      <c r="D563" s="76" t="str">
        <f t="shared" si="50"/>
        <v/>
      </c>
      <c r="E563" s="76" t="str">
        <f t="shared" si="51"/>
        <v/>
      </c>
      <c r="F563" s="76" t="str">
        <f t="shared" si="52"/>
        <v/>
      </c>
      <c r="G563" s="76" t="str">
        <f t="shared" si="53"/>
        <v/>
      </c>
    </row>
    <row r="564" spans="1:7">
      <c r="A564" s="73" t="str">
        <f t="shared" si="48"/>
        <v/>
      </c>
      <c r="B564" s="74" t="str">
        <f t="shared" si="49"/>
        <v/>
      </c>
      <c r="C564" s="75" t="str">
        <f>IF(A564="","",IF(variable,IF(A564&lt;MortgageCalculator!$L$6*periods_per_year,start_rate,IF(MortgageCalculator!$L$10&gt;=0,MIN(MortgageCalculator!$L$7,start_rate+MortgageCalculator!$L$10*ROUNDUP((A564-MortgageCalculator!$L$6*periods_per_year)/MortgageCalculator!$L$9,0)),MAX(MortgageCalculator!$L$8,start_rate+MortgageCalculator!$L$10*ROUNDUP((A564-MortgageCalculator!$L$6*periods_per_year)/MortgageCalculator!$L$9,0)))),start_rate))</f>
        <v/>
      </c>
      <c r="D564" s="76" t="str">
        <f t="shared" si="50"/>
        <v/>
      </c>
      <c r="E564" s="76" t="str">
        <f t="shared" si="51"/>
        <v/>
      </c>
      <c r="F564" s="76" t="str">
        <f t="shared" si="52"/>
        <v/>
      </c>
      <c r="G564" s="76" t="str">
        <f t="shared" si="53"/>
        <v/>
      </c>
    </row>
    <row r="565" spans="1:7">
      <c r="A565" s="73" t="str">
        <f t="shared" si="48"/>
        <v/>
      </c>
      <c r="B565" s="74" t="str">
        <f t="shared" si="49"/>
        <v/>
      </c>
      <c r="C565" s="75" t="str">
        <f>IF(A565="","",IF(variable,IF(A565&lt;MortgageCalculator!$L$6*periods_per_year,start_rate,IF(MortgageCalculator!$L$10&gt;=0,MIN(MortgageCalculator!$L$7,start_rate+MortgageCalculator!$L$10*ROUNDUP((A565-MortgageCalculator!$L$6*periods_per_year)/MortgageCalculator!$L$9,0)),MAX(MortgageCalculator!$L$8,start_rate+MortgageCalculator!$L$10*ROUNDUP((A565-MortgageCalculator!$L$6*periods_per_year)/MortgageCalculator!$L$9,0)))),start_rate))</f>
        <v/>
      </c>
      <c r="D565" s="76" t="str">
        <f t="shared" si="50"/>
        <v/>
      </c>
      <c r="E565" s="76" t="str">
        <f t="shared" si="51"/>
        <v/>
      </c>
      <c r="F565" s="76" t="str">
        <f t="shared" si="52"/>
        <v/>
      </c>
      <c r="G565" s="76" t="str">
        <f t="shared" si="53"/>
        <v/>
      </c>
    </row>
    <row r="566" spans="1:7">
      <c r="A566" s="73" t="str">
        <f t="shared" si="48"/>
        <v/>
      </c>
      <c r="B566" s="74" t="str">
        <f t="shared" si="49"/>
        <v/>
      </c>
      <c r="C566" s="75" t="str">
        <f>IF(A566="","",IF(variable,IF(A566&lt;MortgageCalculator!$L$6*periods_per_year,start_rate,IF(MortgageCalculator!$L$10&gt;=0,MIN(MortgageCalculator!$L$7,start_rate+MortgageCalculator!$L$10*ROUNDUP((A566-MortgageCalculator!$L$6*periods_per_year)/MortgageCalculator!$L$9,0)),MAX(MortgageCalculator!$L$8,start_rate+MortgageCalculator!$L$10*ROUNDUP((A566-MortgageCalculator!$L$6*periods_per_year)/MortgageCalculator!$L$9,0)))),start_rate))</f>
        <v/>
      </c>
      <c r="D566" s="76" t="str">
        <f t="shared" si="50"/>
        <v/>
      </c>
      <c r="E566" s="76" t="str">
        <f t="shared" si="51"/>
        <v/>
      </c>
      <c r="F566" s="76" t="str">
        <f t="shared" si="52"/>
        <v/>
      </c>
      <c r="G566" s="76" t="str">
        <f t="shared" si="53"/>
        <v/>
      </c>
    </row>
    <row r="567" spans="1:7">
      <c r="A567" s="73" t="str">
        <f t="shared" si="48"/>
        <v/>
      </c>
      <c r="B567" s="74" t="str">
        <f t="shared" si="49"/>
        <v/>
      </c>
      <c r="C567" s="75" t="str">
        <f>IF(A567="","",IF(variable,IF(A567&lt;MortgageCalculator!$L$6*periods_per_year,start_rate,IF(MortgageCalculator!$L$10&gt;=0,MIN(MortgageCalculator!$L$7,start_rate+MortgageCalculator!$L$10*ROUNDUP((A567-MortgageCalculator!$L$6*periods_per_year)/MortgageCalculator!$L$9,0)),MAX(MortgageCalculator!$L$8,start_rate+MortgageCalculator!$L$10*ROUNDUP((A567-MortgageCalculator!$L$6*periods_per_year)/MortgageCalculator!$L$9,0)))),start_rate))</f>
        <v/>
      </c>
      <c r="D567" s="76" t="str">
        <f t="shared" si="50"/>
        <v/>
      </c>
      <c r="E567" s="76" t="str">
        <f t="shared" si="51"/>
        <v/>
      </c>
      <c r="F567" s="76" t="str">
        <f t="shared" si="52"/>
        <v/>
      </c>
      <c r="G567" s="76" t="str">
        <f t="shared" si="53"/>
        <v/>
      </c>
    </row>
    <row r="568" spans="1:7">
      <c r="A568" s="73" t="str">
        <f t="shared" si="48"/>
        <v/>
      </c>
      <c r="B568" s="74" t="str">
        <f t="shared" si="49"/>
        <v/>
      </c>
      <c r="C568" s="75" t="str">
        <f>IF(A568="","",IF(variable,IF(A568&lt;MortgageCalculator!$L$6*periods_per_year,start_rate,IF(MortgageCalculator!$L$10&gt;=0,MIN(MortgageCalculator!$L$7,start_rate+MortgageCalculator!$L$10*ROUNDUP((A568-MortgageCalculator!$L$6*periods_per_year)/MortgageCalculator!$L$9,0)),MAX(MortgageCalculator!$L$8,start_rate+MortgageCalculator!$L$10*ROUNDUP((A568-MortgageCalculator!$L$6*periods_per_year)/MortgageCalculator!$L$9,0)))),start_rate))</f>
        <v/>
      </c>
      <c r="D568" s="76" t="str">
        <f t="shared" si="50"/>
        <v/>
      </c>
      <c r="E568" s="76" t="str">
        <f t="shared" si="51"/>
        <v/>
      </c>
      <c r="F568" s="76" t="str">
        <f t="shared" si="52"/>
        <v/>
      </c>
      <c r="G568" s="76" t="str">
        <f t="shared" si="53"/>
        <v/>
      </c>
    </row>
    <row r="569" spans="1:7">
      <c r="A569" s="73" t="str">
        <f t="shared" si="48"/>
        <v/>
      </c>
      <c r="B569" s="74" t="str">
        <f t="shared" si="49"/>
        <v/>
      </c>
      <c r="C569" s="75" t="str">
        <f>IF(A569="","",IF(variable,IF(A569&lt;MortgageCalculator!$L$6*periods_per_year,start_rate,IF(MortgageCalculator!$L$10&gt;=0,MIN(MortgageCalculator!$L$7,start_rate+MortgageCalculator!$L$10*ROUNDUP((A569-MortgageCalculator!$L$6*periods_per_year)/MortgageCalculator!$L$9,0)),MAX(MortgageCalculator!$L$8,start_rate+MortgageCalculator!$L$10*ROUNDUP((A569-MortgageCalculator!$L$6*periods_per_year)/MortgageCalculator!$L$9,0)))),start_rate))</f>
        <v/>
      </c>
      <c r="D569" s="76" t="str">
        <f t="shared" si="50"/>
        <v/>
      </c>
      <c r="E569" s="76" t="str">
        <f t="shared" si="51"/>
        <v/>
      </c>
      <c r="F569" s="76" t="str">
        <f t="shared" si="52"/>
        <v/>
      </c>
      <c r="G569" s="76" t="str">
        <f t="shared" si="53"/>
        <v/>
      </c>
    </row>
    <row r="570" spans="1:7">
      <c r="A570" s="73" t="str">
        <f t="shared" si="48"/>
        <v/>
      </c>
      <c r="B570" s="74" t="str">
        <f t="shared" si="49"/>
        <v/>
      </c>
      <c r="C570" s="75" t="str">
        <f>IF(A570="","",IF(variable,IF(A570&lt;MortgageCalculator!$L$6*periods_per_year,start_rate,IF(MortgageCalculator!$L$10&gt;=0,MIN(MortgageCalculator!$L$7,start_rate+MortgageCalculator!$L$10*ROUNDUP((A570-MortgageCalculator!$L$6*periods_per_year)/MortgageCalculator!$L$9,0)),MAX(MortgageCalculator!$L$8,start_rate+MortgageCalculator!$L$10*ROUNDUP((A570-MortgageCalculator!$L$6*periods_per_year)/MortgageCalculator!$L$9,0)))),start_rate))</f>
        <v/>
      </c>
      <c r="D570" s="76" t="str">
        <f t="shared" si="50"/>
        <v/>
      </c>
      <c r="E570" s="76" t="str">
        <f t="shared" si="51"/>
        <v/>
      </c>
      <c r="F570" s="76" t="str">
        <f t="shared" si="52"/>
        <v/>
      </c>
      <c r="G570" s="76" t="str">
        <f t="shared" si="53"/>
        <v/>
      </c>
    </row>
    <row r="571" spans="1:7">
      <c r="A571" s="73" t="str">
        <f t="shared" si="48"/>
        <v/>
      </c>
      <c r="B571" s="74" t="str">
        <f t="shared" si="49"/>
        <v/>
      </c>
      <c r="C571" s="75" t="str">
        <f>IF(A571="","",IF(variable,IF(A571&lt;MortgageCalculator!$L$6*periods_per_year,start_rate,IF(MortgageCalculator!$L$10&gt;=0,MIN(MortgageCalculator!$L$7,start_rate+MortgageCalculator!$L$10*ROUNDUP((A571-MortgageCalculator!$L$6*periods_per_year)/MortgageCalculator!$L$9,0)),MAX(MortgageCalculator!$L$8,start_rate+MortgageCalculator!$L$10*ROUNDUP((A571-MortgageCalculator!$L$6*periods_per_year)/MortgageCalculator!$L$9,0)))),start_rate))</f>
        <v/>
      </c>
      <c r="D571" s="76" t="str">
        <f t="shared" si="50"/>
        <v/>
      </c>
      <c r="E571" s="76" t="str">
        <f t="shared" si="51"/>
        <v/>
      </c>
      <c r="F571" s="76" t="str">
        <f t="shared" si="52"/>
        <v/>
      </c>
      <c r="G571" s="76" t="str">
        <f t="shared" si="53"/>
        <v/>
      </c>
    </row>
    <row r="572" spans="1:7">
      <c r="A572" s="73" t="str">
        <f t="shared" si="48"/>
        <v/>
      </c>
      <c r="B572" s="74" t="str">
        <f t="shared" si="49"/>
        <v/>
      </c>
      <c r="C572" s="75" t="str">
        <f>IF(A572="","",IF(variable,IF(A572&lt;MortgageCalculator!$L$6*periods_per_year,start_rate,IF(MortgageCalculator!$L$10&gt;=0,MIN(MortgageCalculator!$L$7,start_rate+MortgageCalculator!$L$10*ROUNDUP((A572-MortgageCalculator!$L$6*periods_per_year)/MortgageCalculator!$L$9,0)),MAX(MortgageCalculator!$L$8,start_rate+MortgageCalculator!$L$10*ROUNDUP((A572-MortgageCalculator!$L$6*periods_per_year)/MortgageCalculator!$L$9,0)))),start_rate))</f>
        <v/>
      </c>
      <c r="D572" s="76" t="str">
        <f t="shared" si="50"/>
        <v/>
      </c>
      <c r="E572" s="76" t="str">
        <f t="shared" si="51"/>
        <v/>
      </c>
      <c r="F572" s="76" t="str">
        <f t="shared" si="52"/>
        <v/>
      </c>
      <c r="G572" s="76" t="str">
        <f t="shared" si="53"/>
        <v/>
      </c>
    </row>
    <row r="573" spans="1:7">
      <c r="A573" s="73" t="str">
        <f t="shared" si="48"/>
        <v/>
      </c>
      <c r="B573" s="74" t="str">
        <f t="shared" si="49"/>
        <v/>
      </c>
      <c r="C573" s="75" t="str">
        <f>IF(A573="","",IF(variable,IF(A573&lt;MortgageCalculator!$L$6*periods_per_year,start_rate,IF(MortgageCalculator!$L$10&gt;=0,MIN(MortgageCalculator!$L$7,start_rate+MortgageCalculator!$L$10*ROUNDUP((A573-MortgageCalculator!$L$6*periods_per_year)/MortgageCalculator!$L$9,0)),MAX(MortgageCalculator!$L$8,start_rate+MortgageCalculator!$L$10*ROUNDUP((A573-MortgageCalculator!$L$6*periods_per_year)/MortgageCalculator!$L$9,0)))),start_rate))</f>
        <v/>
      </c>
      <c r="D573" s="76" t="str">
        <f t="shared" si="50"/>
        <v/>
      </c>
      <c r="E573" s="76" t="str">
        <f t="shared" si="51"/>
        <v/>
      </c>
      <c r="F573" s="76" t="str">
        <f t="shared" si="52"/>
        <v/>
      </c>
      <c r="G573" s="76" t="str">
        <f t="shared" si="53"/>
        <v/>
      </c>
    </row>
    <row r="574" spans="1:7">
      <c r="A574" s="73" t="str">
        <f t="shared" si="48"/>
        <v/>
      </c>
      <c r="B574" s="74" t="str">
        <f t="shared" si="49"/>
        <v/>
      </c>
      <c r="C574" s="75" t="str">
        <f>IF(A574="","",IF(variable,IF(A574&lt;MortgageCalculator!$L$6*periods_per_year,start_rate,IF(MortgageCalculator!$L$10&gt;=0,MIN(MortgageCalculator!$L$7,start_rate+MortgageCalculator!$L$10*ROUNDUP((A574-MortgageCalculator!$L$6*periods_per_year)/MortgageCalculator!$L$9,0)),MAX(MortgageCalculator!$L$8,start_rate+MortgageCalculator!$L$10*ROUNDUP((A574-MortgageCalculator!$L$6*periods_per_year)/MortgageCalculator!$L$9,0)))),start_rate))</f>
        <v/>
      </c>
      <c r="D574" s="76" t="str">
        <f t="shared" si="50"/>
        <v/>
      </c>
      <c r="E574" s="76" t="str">
        <f t="shared" si="51"/>
        <v/>
      </c>
      <c r="F574" s="76" t="str">
        <f t="shared" si="52"/>
        <v/>
      </c>
      <c r="G574" s="76" t="str">
        <f t="shared" si="53"/>
        <v/>
      </c>
    </row>
    <row r="575" spans="1:7">
      <c r="A575" s="73" t="str">
        <f t="shared" si="48"/>
        <v/>
      </c>
      <c r="B575" s="74" t="str">
        <f t="shared" si="49"/>
        <v/>
      </c>
      <c r="C575" s="75" t="str">
        <f>IF(A575="","",IF(variable,IF(A575&lt;MortgageCalculator!$L$6*periods_per_year,start_rate,IF(MortgageCalculator!$L$10&gt;=0,MIN(MortgageCalculator!$L$7,start_rate+MortgageCalculator!$L$10*ROUNDUP((A575-MortgageCalculator!$L$6*periods_per_year)/MortgageCalculator!$L$9,0)),MAX(MortgageCalculator!$L$8,start_rate+MortgageCalculator!$L$10*ROUNDUP((A575-MortgageCalculator!$L$6*periods_per_year)/MortgageCalculator!$L$9,0)))),start_rate))</f>
        <v/>
      </c>
      <c r="D575" s="76" t="str">
        <f t="shared" si="50"/>
        <v/>
      </c>
      <c r="E575" s="76" t="str">
        <f t="shared" si="51"/>
        <v/>
      </c>
      <c r="F575" s="76" t="str">
        <f t="shared" si="52"/>
        <v/>
      </c>
      <c r="G575" s="76" t="str">
        <f t="shared" si="53"/>
        <v/>
      </c>
    </row>
    <row r="576" spans="1:7">
      <c r="A576" s="73" t="str">
        <f t="shared" si="48"/>
        <v/>
      </c>
      <c r="B576" s="74" t="str">
        <f t="shared" si="49"/>
        <v/>
      </c>
      <c r="C576" s="75" t="str">
        <f>IF(A576="","",IF(variable,IF(A576&lt;MortgageCalculator!$L$6*periods_per_year,start_rate,IF(MortgageCalculator!$L$10&gt;=0,MIN(MortgageCalculator!$L$7,start_rate+MortgageCalculator!$L$10*ROUNDUP((A576-MortgageCalculator!$L$6*periods_per_year)/MortgageCalculator!$L$9,0)),MAX(MortgageCalculator!$L$8,start_rate+MortgageCalculator!$L$10*ROUNDUP((A576-MortgageCalculator!$L$6*periods_per_year)/MortgageCalculator!$L$9,0)))),start_rate))</f>
        <v/>
      </c>
      <c r="D576" s="76" t="str">
        <f t="shared" si="50"/>
        <v/>
      </c>
      <c r="E576" s="76" t="str">
        <f t="shared" si="51"/>
        <v/>
      </c>
      <c r="F576" s="76" t="str">
        <f t="shared" si="52"/>
        <v/>
      </c>
      <c r="G576" s="76" t="str">
        <f t="shared" si="53"/>
        <v/>
      </c>
    </row>
    <row r="577" spans="1:7">
      <c r="A577" s="73" t="str">
        <f t="shared" si="48"/>
        <v/>
      </c>
      <c r="B577" s="74" t="str">
        <f t="shared" si="49"/>
        <v/>
      </c>
      <c r="C577" s="75" t="str">
        <f>IF(A577="","",IF(variable,IF(A577&lt;MortgageCalculator!$L$6*periods_per_year,start_rate,IF(MortgageCalculator!$L$10&gt;=0,MIN(MortgageCalculator!$L$7,start_rate+MortgageCalculator!$L$10*ROUNDUP((A577-MortgageCalculator!$L$6*periods_per_year)/MortgageCalculator!$L$9,0)),MAX(MortgageCalculator!$L$8,start_rate+MortgageCalculator!$L$10*ROUNDUP((A577-MortgageCalculator!$L$6*periods_per_year)/MortgageCalculator!$L$9,0)))),start_rate))</f>
        <v/>
      </c>
      <c r="D577" s="76" t="str">
        <f t="shared" si="50"/>
        <v/>
      </c>
      <c r="E577" s="76" t="str">
        <f t="shared" si="51"/>
        <v/>
      </c>
      <c r="F577" s="76" t="str">
        <f t="shared" si="52"/>
        <v/>
      </c>
      <c r="G577" s="76" t="str">
        <f t="shared" si="53"/>
        <v/>
      </c>
    </row>
    <row r="578" spans="1:7">
      <c r="A578" s="73" t="str">
        <f t="shared" si="48"/>
        <v/>
      </c>
      <c r="B578" s="74" t="str">
        <f t="shared" si="49"/>
        <v/>
      </c>
      <c r="C578" s="75" t="str">
        <f>IF(A578="","",IF(variable,IF(A578&lt;MortgageCalculator!$L$6*periods_per_year,start_rate,IF(MortgageCalculator!$L$10&gt;=0,MIN(MortgageCalculator!$L$7,start_rate+MortgageCalculator!$L$10*ROUNDUP((A578-MortgageCalculator!$L$6*periods_per_year)/MortgageCalculator!$L$9,0)),MAX(MortgageCalculator!$L$8,start_rate+MortgageCalculator!$L$10*ROUNDUP((A578-MortgageCalculator!$L$6*periods_per_year)/MortgageCalculator!$L$9,0)))),start_rate))</f>
        <v/>
      </c>
      <c r="D578" s="76" t="str">
        <f t="shared" si="50"/>
        <v/>
      </c>
      <c r="E578" s="76" t="str">
        <f t="shared" si="51"/>
        <v/>
      </c>
      <c r="F578" s="76" t="str">
        <f t="shared" si="52"/>
        <v/>
      </c>
      <c r="G578" s="76" t="str">
        <f t="shared" si="53"/>
        <v/>
      </c>
    </row>
    <row r="579" spans="1:7">
      <c r="A579" s="73" t="str">
        <f t="shared" si="48"/>
        <v/>
      </c>
      <c r="B579" s="74" t="str">
        <f t="shared" si="49"/>
        <v/>
      </c>
      <c r="C579" s="75" t="str">
        <f>IF(A579="","",IF(variable,IF(A579&lt;MortgageCalculator!$L$6*periods_per_year,start_rate,IF(MortgageCalculator!$L$10&gt;=0,MIN(MortgageCalculator!$L$7,start_rate+MortgageCalculator!$L$10*ROUNDUP((A579-MortgageCalculator!$L$6*periods_per_year)/MortgageCalculator!$L$9,0)),MAX(MortgageCalculator!$L$8,start_rate+MortgageCalculator!$L$10*ROUNDUP((A579-MortgageCalculator!$L$6*periods_per_year)/MortgageCalculator!$L$9,0)))),start_rate))</f>
        <v/>
      </c>
      <c r="D579" s="76" t="str">
        <f t="shared" si="50"/>
        <v/>
      </c>
      <c r="E579" s="76" t="str">
        <f t="shared" si="51"/>
        <v/>
      </c>
      <c r="F579" s="76" t="str">
        <f t="shared" si="52"/>
        <v/>
      </c>
      <c r="G579" s="76" t="str">
        <f t="shared" si="53"/>
        <v/>
      </c>
    </row>
    <row r="580" spans="1:7">
      <c r="A580" s="73" t="str">
        <f t="shared" ref="A580:A643" si="54">IF(G579="","",IF(OR(A579&gt;=nper,ROUND(G579,2)&lt;=0),"",A579+1))</f>
        <v/>
      </c>
      <c r="B580" s="74" t="str">
        <f t="shared" ref="B580:B643" si="55">IF(A580="","",IF(OR(periods_per_year=26,periods_per_year=52),IF(periods_per_year=26,IF(A580=1,fpdate,B579+14),IF(periods_per_year=52,IF(A580=1,fpdate,B579+7),"n/a")),IF(periods_per_year=24,DATE(YEAR(fpdate),MONTH(fpdate)+(A580-1)/2+IF(AND(DAY(fpdate)&gt;=15,MOD(A580,2)=0),1,0),IF(MOD(A580,2)=0,IF(DAY(fpdate)&gt;=15,DAY(fpdate)-14,DAY(fpdate)+14),DAY(fpdate))),IF(DAY(DATE(YEAR(fpdate),MONTH(fpdate)+A580-1,DAY(fpdate)))&lt;&gt;DAY(fpdate),DATE(YEAR(fpdate),MONTH(fpdate)+A580,0),DATE(YEAR(fpdate),MONTH(fpdate)+A580-1,DAY(fpdate))))))</f>
        <v/>
      </c>
      <c r="C580" s="75" t="str">
        <f>IF(A580="","",IF(variable,IF(A580&lt;MortgageCalculator!$L$6*periods_per_year,start_rate,IF(MortgageCalculator!$L$10&gt;=0,MIN(MortgageCalculator!$L$7,start_rate+MortgageCalculator!$L$10*ROUNDUP((A580-MortgageCalculator!$L$6*periods_per_year)/MortgageCalculator!$L$9,0)),MAX(MortgageCalculator!$L$8,start_rate+MortgageCalculator!$L$10*ROUNDUP((A580-MortgageCalculator!$L$6*periods_per_year)/MortgageCalculator!$L$9,0)))),start_rate))</f>
        <v/>
      </c>
      <c r="D580" s="76" t="str">
        <f t="shared" ref="D580:D643" si="56">IF(A580="","",ROUND((((1+C580/CP)^(CP/periods_per_year))-1)*G579,2))</f>
        <v/>
      </c>
      <c r="E580" s="76" t="str">
        <f t="shared" ref="E580:E643" si="57">IF(A580="","",IF(A580=nper,G579+D580,MIN(G579+D580,IF(C580=C579,E579,ROUND(-PMT(((1+C580/CP)^(CP/periods_per_year))-1,nper-A580+1,G579),2)))))</f>
        <v/>
      </c>
      <c r="F580" s="76" t="str">
        <f t="shared" ref="F580:F643" si="58">IF(A580="","",E580-D580)</f>
        <v/>
      </c>
      <c r="G580" s="76" t="str">
        <f t="shared" ref="G580:G643" si="59">IF(A580="","",G579-F580)</f>
        <v/>
      </c>
    </row>
    <row r="581" spans="1:7">
      <c r="A581" s="73" t="str">
        <f t="shared" si="54"/>
        <v/>
      </c>
      <c r="B581" s="74" t="str">
        <f t="shared" si="55"/>
        <v/>
      </c>
      <c r="C581" s="75" t="str">
        <f>IF(A581="","",IF(variable,IF(A581&lt;MortgageCalculator!$L$6*periods_per_year,start_rate,IF(MortgageCalculator!$L$10&gt;=0,MIN(MortgageCalculator!$L$7,start_rate+MortgageCalculator!$L$10*ROUNDUP((A581-MortgageCalculator!$L$6*periods_per_year)/MortgageCalculator!$L$9,0)),MAX(MortgageCalculator!$L$8,start_rate+MortgageCalculator!$L$10*ROUNDUP((A581-MortgageCalculator!$L$6*periods_per_year)/MortgageCalculator!$L$9,0)))),start_rate))</f>
        <v/>
      </c>
      <c r="D581" s="76" t="str">
        <f t="shared" si="56"/>
        <v/>
      </c>
      <c r="E581" s="76" t="str">
        <f t="shared" si="57"/>
        <v/>
      </c>
      <c r="F581" s="76" t="str">
        <f t="shared" si="58"/>
        <v/>
      </c>
      <c r="G581" s="76" t="str">
        <f t="shared" si="59"/>
        <v/>
      </c>
    </row>
    <row r="582" spans="1:7">
      <c r="A582" s="73" t="str">
        <f t="shared" si="54"/>
        <v/>
      </c>
      <c r="B582" s="74" t="str">
        <f t="shared" si="55"/>
        <v/>
      </c>
      <c r="C582" s="75" t="str">
        <f>IF(A582="","",IF(variable,IF(A582&lt;MortgageCalculator!$L$6*periods_per_year,start_rate,IF(MortgageCalculator!$L$10&gt;=0,MIN(MortgageCalculator!$L$7,start_rate+MortgageCalculator!$L$10*ROUNDUP((A582-MortgageCalculator!$L$6*periods_per_year)/MortgageCalculator!$L$9,0)),MAX(MortgageCalculator!$L$8,start_rate+MortgageCalculator!$L$10*ROUNDUP((A582-MortgageCalculator!$L$6*periods_per_year)/MortgageCalculator!$L$9,0)))),start_rate))</f>
        <v/>
      </c>
      <c r="D582" s="76" t="str">
        <f t="shared" si="56"/>
        <v/>
      </c>
      <c r="E582" s="76" t="str">
        <f t="shared" si="57"/>
        <v/>
      </c>
      <c r="F582" s="76" t="str">
        <f t="shared" si="58"/>
        <v/>
      </c>
      <c r="G582" s="76" t="str">
        <f t="shared" si="59"/>
        <v/>
      </c>
    </row>
    <row r="583" spans="1:7">
      <c r="A583" s="73" t="str">
        <f t="shared" si="54"/>
        <v/>
      </c>
      <c r="B583" s="74" t="str">
        <f t="shared" si="55"/>
        <v/>
      </c>
      <c r="C583" s="75" t="str">
        <f>IF(A583="","",IF(variable,IF(A583&lt;MortgageCalculator!$L$6*periods_per_year,start_rate,IF(MortgageCalculator!$L$10&gt;=0,MIN(MortgageCalculator!$L$7,start_rate+MortgageCalculator!$L$10*ROUNDUP((A583-MortgageCalculator!$L$6*periods_per_year)/MortgageCalculator!$L$9,0)),MAX(MortgageCalculator!$L$8,start_rate+MortgageCalculator!$L$10*ROUNDUP((A583-MortgageCalculator!$L$6*periods_per_year)/MortgageCalculator!$L$9,0)))),start_rate))</f>
        <v/>
      </c>
      <c r="D583" s="76" t="str">
        <f t="shared" si="56"/>
        <v/>
      </c>
      <c r="E583" s="76" t="str">
        <f t="shared" si="57"/>
        <v/>
      </c>
      <c r="F583" s="76" t="str">
        <f t="shared" si="58"/>
        <v/>
      </c>
      <c r="G583" s="76" t="str">
        <f t="shared" si="59"/>
        <v/>
      </c>
    </row>
    <row r="584" spans="1:7">
      <c r="A584" s="73" t="str">
        <f t="shared" si="54"/>
        <v/>
      </c>
      <c r="B584" s="74" t="str">
        <f t="shared" si="55"/>
        <v/>
      </c>
      <c r="C584" s="75" t="str">
        <f>IF(A584="","",IF(variable,IF(A584&lt;MortgageCalculator!$L$6*periods_per_year,start_rate,IF(MortgageCalculator!$L$10&gt;=0,MIN(MortgageCalculator!$L$7,start_rate+MortgageCalculator!$L$10*ROUNDUP((A584-MortgageCalculator!$L$6*periods_per_year)/MortgageCalculator!$L$9,0)),MAX(MortgageCalculator!$L$8,start_rate+MortgageCalculator!$L$10*ROUNDUP((A584-MortgageCalculator!$L$6*periods_per_year)/MortgageCalculator!$L$9,0)))),start_rate))</f>
        <v/>
      </c>
      <c r="D584" s="76" t="str">
        <f t="shared" si="56"/>
        <v/>
      </c>
      <c r="E584" s="76" t="str">
        <f t="shared" si="57"/>
        <v/>
      </c>
      <c r="F584" s="76" t="str">
        <f t="shared" si="58"/>
        <v/>
      </c>
      <c r="G584" s="76" t="str">
        <f t="shared" si="59"/>
        <v/>
      </c>
    </row>
    <row r="585" spans="1:7">
      <c r="A585" s="73" t="str">
        <f t="shared" si="54"/>
        <v/>
      </c>
      <c r="B585" s="74" t="str">
        <f t="shared" si="55"/>
        <v/>
      </c>
      <c r="C585" s="75" t="str">
        <f>IF(A585="","",IF(variable,IF(A585&lt;MortgageCalculator!$L$6*periods_per_year,start_rate,IF(MortgageCalculator!$L$10&gt;=0,MIN(MortgageCalculator!$L$7,start_rate+MortgageCalculator!$L$10*ROUNDUP((A585-MortgageCalculator!$L$6*periods_per_year)/MortgageCalculator!$L$9,0)),MAX(MortgageCalculator!$L$8,start_rate+MortgageCalculator!$L$10*ROUNDUP((A585-MortgageCalculator!$L$6*periods_per_year)/MortgageCalculator!$L$9,0)))),start_rate))</f>
        <v/>
      </c>
      <c r="D585" s="76" t="str">
        <f t="shared" si="56"/>
        <v/>
      </c>
      <c r="E585" s="76" t="str">
        <f t="shared" si="57"/>
        <v/>
      </c>
      <c r="F585" s="76" t="str">
        <f t="shared" si="58"/>
        <v/>
      </c>
      <c r="G585" s="76" t="str">
        <f t="shared" si="59"/>
        <v/>
      </c>
    </row>
    <row r="586" spans="1:7">
      <c r="A586" s="73" t="str">
        <f t="shared" si="54"/>
        <v/>
      </c>
      <c r="B586" s="74" t="str">
        <f t="shared" si="55"/>
        <v/>
      </c>
      <c r="C586" s="75" t="str">
        <f>IF(A586="","",IF(variable,IF(A586&lt;MortgageCalculator!$L$6*periods_per_year,start_rate,IF(MortgageCalculator!$L$10&gt;=0,MIN(MortgageCalculator!$L$7,start_rate+MortgageCalculator!$L$10*ROUNDUP((A586-MortgageCalculator!$L$6*periods_per_year)/MortgageCalculator!$L$9,0)),MAX(MortgageCalculator!$L$8,start_rate+MortgageCalculator!$L$10*ROUNDUP((A586-MortgageCalculator!$L$6*periods_per_year)/MortgageCalculator!$L$9,0)))),start_rate))</f>
        <v/>
      </c>
      <c r="D586" s="76" t="str">
        <f t="shared" si="56"/>
        <v/>
      </c>
      <c r="E586" s="76" t="str">
        <f t="shared" si="57"/>
        <v/>
      </c>
      <c r="F586" s="76" t="str">
        <f t="shared" si="58"/>
        <v/>
      </c>
      <c r="G586" s="76" t="str">
        <f t="shared" si="59"/>
        <v/>
      </c>
    </row>
    <row r="587" spans="1:7">
      <c r="A587" s="73" t="str">
        <f t="shared" si="54"/>
        <v/>
      </c>
      <c r="B587" s="74" t="str">
        <f t="shared" si="55"/>
        <v/>
      </c>
      <c r="C587" s="75" t="str">
        <f>IF(A587="","",IF(variable,IF(A587&lt;MortgageCalculator!$L$6*periods_per_year,start_rate,IF(MortgageCalculator!$L$10&gt;=0,MIN(MortgageCalculator!$L$7,start_rate+MortgageCalculator!$L$10*ROUNDUP((A587-MortgageCalculator!$L$6*periods_per_year)/MortgageCalculator!$L$9,0)),MAX(MortgageCalculator!$L$8,start_rate+MortgageCalculator!$L$10*ROUNDUP((A587-MortgageCalculator!$L$6*periods_per_year)/MortgageCalculator!$L$9,0)))),start_rate))</f>
        <v/>
      </c>
      <c r="D587" s="76" t="str">
        <f t="shared" si="56"/>
        <v/>
      </c>
      <c r="E587" s="76" t="str">
        <f t="shared" si="57"/>
        <v/>
      </c>
      <c r="F587" s="76" t="str">
        <f t="shared" si="58"/>
        <v/>
      </c>
      <c r="G587" s="76" t="str">
        <f t="shared" si="59"/>
        <v/>
      </c>
    </row>
    <row r="588" spans="1:7">
      <c r="A588" s="73" t="str">
        <f t="shared" si="54"/>
        <v/>
      </c>
      <c r="B588" s="74" t="str">
        <f t="shared" si="55"/>
        <v/>
      </c>
      <c r="C588" s="75" t="str">
        <f>IF(A588="","",IF(variable,IF(A588&lt;MortgageCalculator!$L$6*periods_per_year,start_rate,IF(MortgageCalculator!$L$10&gt;=0,MIN(MortgageCalculator!$L$7,start_rate+MortgageCalculator!$L$10*ROUNDUP((A588-MortgageCalculator!$L$6*periods_per_year)/MortgageCalculator!$L$9,0)),MAX(MortgageCalculator!$L$8,start_rate+MortgageCalculator!$L$10*ROUNDUP((A588-MortgageCalculator!$L$6*periods_per_year)/MortgageCalculator!$L$9,0)))),start_rate))</f>
        <v/>
      </c>
      <c r="D588" s="76" t="str">
        <f t="shared" si="56"/>
        <v/>
      </c>
      <c r="E588" s="76" t="str">
        <f t="shared" si="57"/>
        <v/>
      </c>
      <c r="F588" s="76" t="str">
        <f t="shared" si="58"/>
        <v/>
      </c>
      <c r="G588" s="76" t="str">
        <f t="shared" si="59"/>
        <v/>
      </c>
    </row>
    <row r="589" spans="1:7">
      <c r="A589" s="73" t="str">
        <f t="shared" si="54"/>
        <v/>
      </c>
      <c r="B589" s="74" t="str">
        <f t="shared" si="55"/>
        <v/>
      </c>
      <c r="C589" s="75" t="str">
        <f>IF(A589="","",IF(variable,IF(A589&lt;MortgageCalculator!$L$6*periods_per_year,start_rate,IF(MortgageCalculator!$L$10&gt;=0,MIN(MortgageCalculator!$L$7,start_rate+MortgageCalculator!$L$10*ROUNDUP((A589-MortgageCalculator!$L$6*periods_per_year)/MortgageCalculator!$L$9,0)),MAX(MortgageCalculator!$L$8,start_rate+MortgageCalculator!$L$10*ROUNDUP((A589-MortgageCalculator!$L$6*periods_per_year)/MortgageCalculator!$L$9,0)))),start_rate))</f>
        <v/>
      </c>
      <c r="D589" s="76" t="str">
        <f t="shared" si="56"/>
        <v/>
      </c>
      <c r="E589" s="76" t="str">
        <f t="shared" si="57"/>
        <v/>
      </c>
      <c r="F589" s="76" t="str">
        <f t="shared" si="58"/>
        <v/>
      </c>
      <c r="G589" s="76" t="str">
        <f t="shared" si="59"/>
        <v/>
      </c>
    </row>
    <row r="590" spans="1:7">
      <c r="A590" s="73" t="str">
        <f t="shared" si="54"/>
        <v/>
      </c>
      <c r="B590" s="74" t="str">
        <f t="shared" si="55"/>
        <v/>
      </c>
      <c r="C590" s="75" t="str">
        <f>IF(A590="","",IF(variable,IF(A590&lt;MortgageCalculator!$L$6*periods_per_year,start_rate,IF(MortgageCalculator!$L$10&gt;=0,MIN(MortgageCalculator!$L$7,start_rate+MortgageCalculator!$L$10*ROUNDUP((A590-MortgageCalculator!$L$6*periods_per_year)/MortgageCalculator!$L$9,0)),MAX(MortgageCalculator!$L$8,start_rate+MortgageCalculator!$L$10*ROUNDUP((A590-MortgageCalculator!$L$6*periods_per_year)/MortgageCalculator!$L$9,0)))),start_rate))</f>
        <v/>
      </c>
      <c r="D590" s="76" t="str">
        <f t="shared" si="56"/>
        <v/>
      </c>
      <c r="E590" s="76" t="str">
        <f t="shared" si="57"/>
        <v/>
      </c>
      <c r="F590" s="76" t="str">
        <f t="shared" si="58"/>
        <v/>
      </c>
      <c r="G590" s="76" t="str">
        <f t="shared" si="59"/>
        <v/>
      </c>
    </row>
    <row r="591" spans="1:7">
      <c r="A591" s="73" t="str">
        <f t="shared" si="54"/>
        <v/>
      </c>
      <c r="B591" s="74" t="str">
        <f t="shared" si="55"/>
        <v/>
      </c>
      <c r="C591" s="75" t="str">
        <f>IF(A591="","",IF(variable,IF(A591&lt;MortgageCalculator!$L$6*periods_per_year,start_rate,IF(MortgageCalculator!$L$10&gt;=0,MIN(MortgageCalculator!$L$7,start_rate+MortgageCalculator!$L$10*ROUNDUP((A591-MortgageCalculator!$L$6*periods_per_year)/MortgageCalculator!$L$9,0)),MAX(MortgageCalculator!$L$8,start_rate+MortgageCalculator!$L$10*ROUNDUP((A591-MortgageCalculator!$L$6*periods_per_year)/MortgageCalculator!$L$9,0)))),start_rate))</f>
        <v/>
      </c>
      <c r="D591" s="76" t="str">
        <f t="shared" si="56"/>
        <v/>
      </c>
      <c r="E591" s="76" t="str">
        <f t="shared" si="57"/>
        <v/>
      </c>
      <c r="F591" s="76" t="str">
        <f t="shared" si="58"/>
        <v/>
      </c>
      <c r="G591" s="76" t="str">
        <f t="shared" si="59"/>
        <v/>
      </c>
    </row>
    <row r="592" spans="1:7">
      <c r="A592" s="73" t="str">
        <f t="shared" si="54"/>
        <v/>
      </c>
      <c r="B592" s="74" t="str">
        <f t="shared" si="55"/>
        <v/>
      </c>
      <c r="C592" s="75" t="str">
        <f>IF(A592="","",IF(variable,IF(A592&lt;MortgageCalculator!$L$6*periods_per_year,start_rate,IF(MortgageCalculator!$L$10&gt;=0,MIN(MortgageCalculator!$L$7,start_rate+MortgageCalculator!$L$10*ROUNDUP((A592-MortgageCalculator!$L$6*periods_per_year)/MortgageCalculator!$L$9,0)),MAX(MortgageCalculator!$L$8,start_rate+MortgageCalculator!$L$10*ROUNDUP((A592-MortgageCalculator!$L$6*periods_per_year)/MortgageCalculator!$L$9,0)))),start_rate))</f>
        <v/>
      </c>
      <c r="D592" s="76" t="str">
        <f t="shared" si="56"/>
        <v/>
      </c>
      <c r="E592" s="76" t="str">
        <f t="shared" si="57"/>
        <v/>
      </c>
      <c r="F592" s="76" t="str">
        <f t="shared" si="58"/>
        <v/>
      </c>
      <c r="G592" s="76" t="str">
        <f t="shared" si="59"/>
        <v/>
      </c>
    </row>
    <row r="593" spans="1:7">
      <c r="A593" s="73" t="str">
        <f t="shared" si="54"/>
        <v/>
      </c>
      <c r="B593" s="74" t="str">
        <f t="shared" si="55"/>
        <v/>
      </c>
      <c r="C593" s="75" t="str">
        <f>IF(A593="","",IF(variable,IF(A593&lt;MortgageCalculator!$L$6*periods_per_year,start_rate,IF(MortgageCalculator!$L$10&gt;=0,MIN(MortgageCalculator!$L$7,start_rate+MortgageCalculator!$L$10*ROUNDUP((A593-MortgageCalculator!$L$6*periods_per_year)/MortgageCalculator!$L$9,0)),MAX(MortgageCalculator!$L$8,start_rate+MortgageCalculator!$L$10*ROUNDUP((A593-MortgageCalculator!$L$6*periods_per_year)/MortgageCalculator!$L$9,0)))),start_rate))</f>
        <v/>
      </c>
      <c r="D593" s="76" t="str">
        <f t="shared" si="56"/>
        <v/>
      </c>
      <c r="E593" s="76" t="str">
        <f t="shared" si="57"/>
        <v/>
      </c>
      <c r="F593" s="76" t="str">
        <f t="shared" si="58"/>
        <v/>
      </c>
      <c r="G593" s="76" t="str">
        <f t="shared" si="59"/>
        <v/>
      </c>
    </row>
    <row r="594" spans="1:7">
      <c r="A594" s="73" t="str">
        <f t="shared" si="54"/>
        <v/>
      </c>
      <c r="B594" s="74" t="str">
        <f t="shared" si="55"/>
        <v/>
      </c>
      <c r="C594" s="75" t="str">
        <f>IF(A594="","",IF(variable,IF(A594&lt;MortgageCalculator!$L$6*periods_per_year,start_rate,IF(MortgageCalculator!$L$10&gt;=0,MIN(MortgageCalculator!$L$7,start_rate+MortgageCalculator!$L$10*ROUNDUP((A594-MortgageCalculator!$L$6*periods_per_year)/MortgageCalculator!$L$9,0)),MAX(MortgageCalculator!$L$8,start_rate+MortgageCalculator!$L$10*ROUNDUP((A594-MortgageCalculator!$L$6*periods_per_year)/MortgageCalculator!$L$9,0)))),start_rate))</f>
        <v/>
      </c>
      <c r="D594" s="76" t="str">
        <f t="shared" si="56"/>
        <v/>
      </c>
      <c r="E594" s="76" t="str">
        <f t="shared" si="57"/>
        <v/>
      </c>
      <c r="F594" s="76" t="str">
        <f t="shared" si="58"/>
        <v/>
      </c>
      <c r="G594" s="76" t="str">
        <f t="shared" si="59"/>
        <v/>
      </c>
    </row>
    <row r="595" spans="1:7">
      <c r="A595" s="73" t="str">
        <f t="shared" si="54"/>
        <v/>
      </c>
      <c r="B595" s="74" t="str">
        <f t="shared" si="55"/>
        <v/>
      </c>
      <c r="C595" s="75" t="str">
        <f>IF(A595="","",IF(variable,IF(A595&lt;MortgageCalculator!$L$6*periods_per_year,start_rate,IF(MortgageCalculator!$L$10&gt;=0,MIN(MortgageCalculator!$L$7,start_rate+MortgageCalculator!$L$10*ROUNDUP((A595-MortgageCalculator!$L$6*periods_per_year)/MortgageCalculator!$L$9,0)),MAX(MortgageCalculator!$L$8,start_rate+MortgageCalculator!$L$10*ROUNDUP((A595-MortgageCalculator!$L$6*periods_per_year)/MortgageCalculator!$L$9,0)))),start_rate))</f>
        <v/>
      </c>
      <c r="D595" s="76" t="str">
        <f t="shared" si="56"/>
        <v/>
      </c>
      <c r="E595" s="76" t="str">
        <f t="shared" si="57"/>
        <v/>
      </c>
      <c r="F595" s="76" t="str">
        <f t="shared" si="58"/>
        <v/>
      </c>
      <c r="G595" s="76" t="str">
        <f t="shared" si="59"/>
        <v/>
      </c>
    </row>
    <row r="596" spans="1:7">
      <c r="A596" s="73" t="str">
        <f t="shared" si="54"/>
        <v/>
      </c>
      <c r="B596" s="74" t="str">
        <f t="shared" si="55"/>
        <v/>
      </c>
      <c r="C596" s="75" t="str">
        <f>IF(A596="","",IF(variable,IF(A596&lt;MortgageCalculator!$L$6*periods_per_year,start_rate,IF(MortgageCalculator!$L$10&gt;=0,MIN(MortgageCalculator!$L$7,start_rate+MortgageCalculator!$L$10*ROUNDUP((A596-MortgageCalculator!$L$6*periods_per_year)/MortgageCalculator!$L$9,0)),MAX(MortgageCalculator!$L$8,start_rate+MortgageCalculator!$L$10*ROUNDUP((A596-MortgageCalculator!$L$6*periods_per_year)/MortgageCalculator!$L$9,0)))),start_rate))</f>
        <v/>
      </c>
      <c r="D596" s="76" t="str">
        <f t="shared" si="56"/>
        <v/>
      </c>
      <c r="E596" s="76" t="str">
        <f t="shared" si="57"/>
        <v/>
      </c>
      <c r="F596" s="76" t="str">
        <f t="shared" si="58"/>
        <v/>
      </c>
      <c r="G596" s="76" t="str">
        <f t="shared" si="59"/>
        <v/>
      </c>
    </row>
    <row r="597" spans="1:7">
      <c r="A597" s="73" t="str">
        <f t="shared" si="54"/>
        <v/>
      </c>
      <c r="B597" s="74" t="str">
        <f t="shared" si="55"/>
        <v/>
      </c>
      <c r="C597" s="75" t="str">
        <f>IF(A597="","",IF(variable,IF(A597&lt;MortgageCalculator!$L$6*periods_per_year,start_rate,IF(MortgageCalculator!$L$10&gt;=0,MIN(MortgageCalculator!$L$7,start_rate+MortgageCalculator!$L$10*ROUNDUP((A597-MortgageCalculator!$L$6*periods_per_year)/MortgageCalculator!$L$9,0)),MAX(MortgageCalculator!$L$8,start_rate+MortgageCalculator!$L$10*ROUNDUP((A597-MortgageCalculator!$L$6*periods_per_year)/MortgageCalculator!$L$9,0)))),start_rate))</f>
        <v/>
      </c>
      <c r="D597" s="76" t="str">
        <f t="shared" si="56"/>
        <v/>
      </c>
      <c r="E597" s="76" t="str">
        <f t="shared" si="57"/>
        <v/>
      </c>
      <c r="F597" s="76" t="str">
        <f t="shared" si="58"/>
        <v/>
      </c>
      <c r="G597" s="76" t="str">
        <f t="shared" si="59"/>
        <v/>
      </c>
    </row>
    <row r="598" spans="1:7">
      <c r="A598" s="73" t="str">
        <f t="shared" si="54"/>
        <v/>
      </c>
      <c r="B598" s="74" t="str">
        <f t="shared" si="55"/>
        <v/>
      </c>
      <c r="C598" s="75" t="str">
        <f>IF(A598="","",IF(variable,IF(A598&lt;MortgageCalculator!$L$6*periods_per_year,start_rate,IF(MortgageCalculator!$L$10&gt;=0,MIN(MortgageCalculator!$L$7,start_rate+MortgageCalculator!$L$10*ROUNDUP((A598-MortgageCalculator!$L$6*periods_per_year)/MortgageCalculator!$L$9,0)),MAX(MortgageCalculator!$L$8,start_rate+MortgageCalculator!$L$10*ROUNDUP((A598-MortgageCalculator!$L$6*periods_per_year)/MortgageCalculator!$L$9,0)))),start_rate))</f>
        <v/>
      </c>
      <c r="D598" s="76" t="str">
        <f t="shared" si="56"/>
        <v/>
      </c>
      <c r="E598" s="76" t="str">
        <f t="shared" si="57"/>
        <v/>
      </c>
      <c r="F598" s="76" t="str">
        <f t="shared" si="58"/>
        <v/>
      </c>
      <c r="G598" s="76" t="str">
        <f t="shared" si="59"/>
        <v/>
      </c>
    </row>
    <row r="599" spans="1:7">
      <c r="A599" s="73" t="str">
        <f t="shared" si="54"/>
        <v/>
      </c>
      <c r="B599" s="74" t="str">
        <f t="shared" si="55"/>
        <v/>
      </c>
      <c r="C599" s="75" t="str">
        <f>IF(A599="","",IF(variable,IF(A599&lt;MortgageCalculator!$L$6*periods_per_year,start_rate,IF(MortgageCalculator!$L$10&gt;=0,MIN(MortgageCalculator!$L$7,start_rate+MortgageCalculator!$L$10*ROUNDUP((A599-MortgageCalculator!$L$6*periods_per_year)/MortgageCalculator!$L$9,0)),MAX(MortgageCalculator!$L$8,start_rate+MortgageCalculator!$L$10*ROUNDUP((A599-MortgageCalculator!$L$6*periods_per_year)/MortgageCalculator!$L$9,0)))),start_rate))</f>
        <v/>
      </c>
      <c r="D599" s="76" t="str">
        <f t="shared" si="56"/>
        <v/>
      </c>
      <c r="E599" s="76" t="str">
        <f t="shared" si="57"/>
        <v/>
      </c>
      <c r="F599" s="76" t="str">
        <f t="shared" si="58"/>
        <v/>
      </c>
      <c r="G599" s="76" t="str">
        <f t="shared" si="59"/>
        <v/>
      </c>
    </row>
    <row r="600" spans="1:7">
      <c r="A600" s="73" t="str">
        <f t="shared" si="54"/>
        <v/>
      </c>
      <c r="B600" s="74" t="str">
        <f t="shared" si="55"/>
        <v/>
      </c>
      <c r="C600" s="75" t="str">
        <f>IF(A600="","",IF(variable,IF(A600&lt;MortgageCalculator!$L$6*periods_per_year,start_rate,IF(MortgageCalculator!$L$10&gt;=0,MIN(MortgageCalculator!$L$7,start_rate+MortgageCalculator!$L$10*ROUNDUP((A600-MortgageCalculator!$L$6*periods_per_year)/MortgageCalculator!$L$9,0)),MAX(MortgageCalculator!$L$8,start_rate+MortgageCalculator!$L$10*ROUNDUP((A600-MortgageCalculator!$L$6*periods_per_year)/MortgageCalculator!$L$9,0)))),start_rate))</f>
        <v/>
      </c>
      <c r="D600" s="76" t="str">
        <f t="shared" si="56"/>
        <v/>
      </c>
      <c r="E600" s="76" t="str">
        <f t="shared" si="57"/>
        <v/>
      </c>
      <c r="F600" s="76" t="str">
        <f t="shared" si="58"/>
        <v/>
      </c>
      <c r="G600" s="76" t="str">
        <f t="shared" si="59"/>
        <v/>
      </c>
    </row>
    <row r="601" spans="1:7">
      <c r="A601" s="73" t="str">
        <f t="shared" si="54"/>
        <v/>
      </c>
      <c r="B601" s="74" t="str">
        <f t="shared" si="55"/>
        <v/>
      </c>
      <c r="C601" s="75" t="str">
        <f>IF(A601="","",IF(variable,IF(A601&lt;MortgageCalculator!$L$6*periods_per_year,start_rate,IF(MortgageCalculator!$L$10&gt;=0,MIN(MortgageCalculator!$L$7,start_rate+MortgageCalculator!$L$10*ROUNDUP((A601-MortgageCalculator!$L$6*periods_per_year)/MortgageCalculator!$L$9,0)),MAX(MortgageCalculator!$L$8,start_rate+MortgageCalculator!$L$10*ROUNDUP((A601-MortgageCalculator!$L$6*periods_per_year)/MortgageCalculator!$L$9,0)))),start_rate))</f>
        <v/>
      </c>
      <c r="D601" s="76" t="str">
        <f t="shared" si="56"/>
        <v/>
      </c>
      <c r="E601" s="76" t="str">
        <f t="shared" si="57"/>
        <v/>
      </c>
      <c r="F601" s="76" t="str">
        <f t="shared" si="58"/>
        <v/>
      </c>
      <c r="G601" s="76" t="str">
        <f t="shared" si="59"/>
        <v/>
      </c>
    </row>
    <row r="602" spans="1:7">
      <c r="A602" s="73" t="str">
        <f t="shared" si="54"/>
        <v/>
      </c>
      <c r="B602" s="74" t="str">
        <f t="shared" si="55"/>
        <v/>
      </c>
      <c r="C602" s="75" t="str">
        <f>IF(A602="","",IF(variable,IF(A602&lt;MortgageCalculator!$L$6*periods_per_year,start_rate,IF(MortgageCalculator!$L$10&gt;=0,MIN(MortgageCalculator!$L$7,start_rate+MortgageCalculator!$L$10*ROUNDUP((A602-MortgageCalculator!$L$6*periods_per_year)/MortgageCalculator!$L$9,0)),MAX(MortgageCalculator!$L$8,start_rate+MortgageCalculator!$L$10*ROUNDUP((A602-MortgageCalculator!$L$6*periods_per_year)/MortgageCalculator!$L$9,0)))),start_rate))</f>
        <v/>
      </c>
      <c r="D602" s="76" t="str">
        <f t="shared" si="56"/>
        <v/>
      </c>
      <c r="E602" s="76" t="str">
        <f t="shared" si="57"/>
        <v/>
      </c>
      <c r="F602" s="76" t="str">
        <f t="shared" si="58"/>
        <v/>
      </c>
      <c r="G602" s="76" t="str">
        <f t="shared" si="59"/>
        <v/>
      </c>
    </row>
    <row r="603" spans="1:7">
      <c r="A603" s="73" t="str">
        <f t="shared" si="54"/>
        <v/>
      </c>
      <c r="B603" s="74" t="str">
        <f t="shared" si="55"/>
        <v/>
      </c>
      <c r="C603" s="75" t="str">
        <f>IF(A603="","",IF(variable,IF(A603&lt;MortgageCalculator!$L$6*periods_per_year,start_rate,IF(MortgageCalculator!$L$10&gt;=0,MIN(MortgageCalculator!$L$7,start_rate+MortgageCalculator!$L$10*ROUNDUP((A603-MortgageCalculator!$L$6*periods_per_year)/MortgageCalculator!$L$9,0)),MAX(MortgageCalculator!$L$8,start_rate+MortgageCalculator!$L$10*ROUNDUP((A603-MortgageCalculator!$L$6*periods_per_year)/MortgageCalculator!$L$9,0)))),start_rate))</f>
        <v/>
      </c>
      <c r="D603" s="76" t="str">
        <f t="shared" si="56"/>
        <v/>
      </c>
      <c r="E603" s="76" t="str">
        <f t="shared" si="57"/>
        <v/>
      </c>
      <c r="F603" s="76" t="str">
        <f t="shared" si="58"/>
        <v/>
      </c>
      <c r="G603" s="76" t="str">
        <f t="shared" si="59"/>
        <v/>
      </c>
    </row>
    <row r="604" spans="1:7">
      <c r="A604" s="73" t="str">
        <f t="shared" si="54"/>
        <v/>
      </c>
      <c r="B604" s="74" t="str">
        <f t="shared" si="55"/>
        <v/>
      </c>
      <c r="C604" s="75" t="str">
        <f>IF(A604="","",IF(variable,IF(A604&lt;MortgageCalculator!$L$6*periods_per_year,start_rate,IF(MortgageCalculator!$L$10&gt;=0,MIN(MortgageCalculator!$L$7,start_rate+MortgageCalculator!$L$10*ROUNDUP((A604-MortgageCalculator!$L$6*periods_per_year)/MortgageCalculator!$L$9,0)),MAX(MortgageCalculator!$L$8,start_rate+MortgageCalculator!$L$10*ROUNDUP((A604-MortgageCalculator!$L$6*periods_per_year)/MortgageCalculator!$L$9,0)))),start_rate))</f>
        <v/>
      </c>
      <c r="D604" s="76" t="str">
        <f t="shared" si="56"/>
        <v/>
      </c>
      <c r="E604" s="76" t="str">
        <f t="shared" si="57"/>
        <v/>
      </c>
      <c r="F604" s="76" t="str">
        <f t="shared" si="58"/>
        <v/>
      </c>
      <c r="G604" s="76" t="str">
        <f t="shared" si="59"/>
        <v/>
      </c>
    </row>
    <row r="605" spans="1:7">
      <c r="A605" s="73" t="str">
        <f t="shared" si="54"/>
        <v/>
      </c>
      <c r="B605" s="74" t="str">
        <f t="shared" si="55"/>
        <v/>
      </c>
      <c r="C605" s="75" t="str">
        <f>IF(A605="","",IF(variable,IF(A605&lt;MortgageCalculator!$L$6*periods_per_year,start_rate,IF(MortgageCalculator!$L$10&gt;=0,MIN(MortgageCalculator!$L$7,start_rate+MortgageCalculator!$L$10*ROUNDUP((A605-MortgageCalculator!$L$6*periods_per_year)/MortgageCalculator!$L$9,0)),MAX(MortgageCalculator!$L$8,start_rate+MortgageCalculator!$L$10*ROUNDUP((A605-MortgageCalculator!$L$6*periods_per_year)/MortgageCalculator!$L$9,0)))),start_rate))</f>
        <v/>
      </c>
      <c r="D605" s="76" t="str">
        <f t="shared" si="56"/>
        <v/>
      </c>
      <c r="E605" s="76" t="str">
        <f t="shared" si="57"/>
        <v/>
      </c>
      <c r="F605" s="76" t="str">
        <f t="shared" si="58"/>
        <v/>
      </c>
      <c r="G605" s="76" t="str">
        <f t="shared" si="59"/>
        <v/>
      </c>
    </row>
    <row r="606" spans="1:7">
      <c r="A606" s="73" t="str">
        <f t="shared" si="54"/>
        <v/>
      </c>
      <c r="B606" s="74" t="str">
        <f t="shared" si="55"/>
        <v/>
      </c>
      <c r="C606" s="75" t="str">
        <f>IF(A606="","",IF(variable,IF(A606&lt;MortgageCalculator!$L$6*periods_per_year,start_rate,IF(MortgageCalculator!$L$10&gt;=0,MIN(MortgageCalculator!$L$7,start_rate+MortgageCalculator!$L$10*ROUNDUP((A606-MortgageCalculator!$L$6*periods_per_year)/MortgageCalculator!$L$9,0)),MAX(MortgageCalculator!$L$8,start_rate+MortgageCalculator!$L$10*ROUNDUP((A606-MortgageCalculator!$L$6*periods_per_year)/MortgageCalculator!$L$9,0)))),start_rate))</f>
        <v/>
      </c>
      <c r="D606" s="76" t="str">
        <f t="shared" si="56"/>
        <v/>
      </c>
      <c r="E606" s="76" t="str">
        <f t="shared" si="57"/>
        <v/>
      </c>
      <c r="F606" s="76" t="str">
        <f t="shared" si="58"/>
        <v/>
      </c>
      <c r="G606" s="76" t="str">
        <f t="shared" si="59"/>
        <v/>
      </c>
    </row>
    <row r="607" spans="1:7">
      <c r="A607" s="73" t="str">
        <f t="shared" si="54"/>
        <v/>
      </c>
      <c r="B607" s="74" t="str">
        <f t="shared" si="55"/>
        <v/>
      </c>
      <c r="C607" s="75" t="str">
        <f>IF(A607="","",IF(variable,IF(A607&lt;MortgageCalculator!$L$6*periods_per_year,start_rate,IF(MortgageCalculator!$L$10&gt;=0,MIN(MortgageCalculator!$L$7,start_rate+MortgageCalculator!$L$10*ROUNDUP((A607-MortgageCalculator!$L$6*periods_per_year)/MortgageCalculator!$L$9,0)),MAX(MortgageCalculator!$L$8,start_rate+MortgageCalculator!$L$10*ROUNDUP((A607-MortgageCalculator!$L$6*periods_per_year)/MortgageCalculator!$L$9,0)))),start_rate))</f>
        <v/>
      </c>
      <c r="D607" s="76" t="str">
        <f t="shared" si="56"/>
        <v/>
      </c>
      <c r="E607" s="76" t="str">
        <f t="shared" si="57"/>
        <v/>
      </c>
      <c r="F607" s="76" t="str">
        <f t="shared" si="58"/>
        <v/>
      </c>
      <c r="G607" s="76" t="str">
        <f t="shared" si="59"/>
        <v/>
      </c>
    </row>
    <row r="608" spans="1:7">
      <c r="A608" s="73" t="str">
        <f t="shared" si="54"/>
        <v/>
      </c>
      <c r="B608" s="74" t="str">
        <f t="shared" si="55"/>
        <v/>
      </c>
      <c r="C608" s="75" t="str">
        <f>IF(A608="","",IF(variable,IF(A608&lt;MortgageCalculator!$L$6*periods_per_year,start_rate,IF(MortgageCalculator!$L$10&gt;=0,MIN(MortgageCalculator!$L$7,start_rate+MortgageCalculator!$L$10*ROUNDUP((A608-MortgageCalculator!$L$6*periods_per_year)/MortgageCalculator!$L$9,0)),MAX(MortgageCalculator!$L$8,start_rate+MortgageCalculator!$L$10*ROUNDUP((A608-MortgageCalculator!$L$6*periods_per_year)/MortgageCalculator!$L$9,0)))),start_rate))</f>
        <v/>
      </c>
      <c r="D608" s="76" t="str">
        <f t="shared" si="56"/>
        <v/>
      </c>
      <c r="E608" s="76" t="str">
        <f t="shared" si="57"/>
        <v/>
      </c>
      <c r="F608" s="76" t="str">
        <f t="shared" si="58"/>
        <v/>
      </c>
      <c r="G608" s="76" t="str">
        <f t="shared" si="59"/>
        <v/>
      </c>
    </row>
    <row r="609" spans="1:7">
      <c r="A609" s="73" t="str">
        <f t="shared" si="54"/>
        <v/>
      </c>
      <c r="B609" s="74" t="str">
        <f t="shared" si="55"/>
        <v/>
      </c>
      <c r="C609" s="75" t="str">
        <f>IF(A609="","",IF(variable,IF(A609&lt;MortgageCalculator!$L$6*periods_per_year,start_rate,IF(MortgageCalculator!$L$10&gt;=0,MIN(MortgageCalculator!$L$7,start_rate+MortgageCalculator!$L$10*ROUNDUP((A609-MortgageCalculator!$L$6*periods_per_year)/MortgageCalculator!$L$9,0)),MAX(MortgageCalculator!$L$8,start_rate+MortgageCalculator!$L$10*ROUNDUP((A609-MortgageCalculator!$L$6*periods_per_year)/MortgageCalculator!$L$9,0)))),start_rate))</f>
        <v/>
      </c>
      <c r="D609" s="76" t="str">
        <f t="shared" si="56"/>
        <v/>
      </c>
      <c r="E609" s="76" t="str">
        <f t="shared" si="57"/>
        <v/>
      </c>
      <c r="F609" s="76" t="str">
        <f t="shared" si="58"/>
        <v/>
      </c>
      <c r="G609" s="76" t="str">
        <f t="shared" si="59"/>
        <v/>
      </c>
    </row>
    <row r="610" spans="1:7">
      <c r="A610" s="73" t="str">
        <f t="shared" si="54"/>
        <v/>
      </c>
      <c r="B610" s="74" t="str">
        <f t="shared" si="55"/>
        <v/>
      </c>
      <c r="C610" s="75" t="str">
        <f>IF(A610="","",IF(variable,IF(A610&lt;MortgageCalculator!$L$6*periods_per_year,start_rate,IF(MortgageCalculator!$L$10&gt;=0,MIN(MortgageCalculator!$L$7,start_rate+MortgageCalculator!$L$10*ROUNDUP((A610-MortgageCalculator!$L$6*periods_per_year)/MortgageCalculator!$L$9,0)),MAX(MortgageCalculator!$L$8,start_rate+MortgageCalculator!$L$10*ROUNDUP((A610-MortgageCalculator!$L$6*periods_per_year)/MortgageCalculator!$L$9,0)))),start_rate))</f>
        <v/>
      </c>
      <c r="D610" s="76" t="str">
        <f t="shared" si="56"/>
        <v/>
      </c>
      <c r="E610" s="76" t="str">
        <f t="shared" si="57"/>
        <v/>
      </c>
      <c r="F610" s="76" t="str">
        <f t="shared" si="58"/>
        <v/>
      </c>
      <c r="G610" s="76" t="str">
        <f t="shared" si="59"/>
        <v/>
      </c>
    </row>
    <row r="611" spans="1:7">
      <c r="A611" s="73" t="str">
        <f t="shared" si="54"/>
        <v/>
      </c>
      <c r="B611" s="74" t="str">
        <f t="shared" si="55"/>
        <v/>
      </c>
      <c r="C611" s="75" t="str">
        <f>IF(A611="","",IF(variable,IF(A611&lt;MortgageCalculator!$L$6*periods_per_year,start_rate,IF(MortgageCalculator!$L$10&gt;=0,MIN(MortgageCalculator!$L$7,start_rate+MortgageCalculator!$L$10*ROUNDUP((A611-MortgageCalculator!$L$6*periods_per_year)/MortgageCalculator!$L$9,0)),MAX(MortgageCalculator!$L$8,start_rate+MortgageCalculator!$L$10*ROUNDUP((A611-MortgageCalculator!$L$6*periods_per_year)/MortgageCalculator!$L$9,0)))),start_rate))</f>
        <v/>
      </c>
      <c r="D611" s="76" t="str">
        <f t="shared" si="56"/>
        <v/>
      </c>
      <c r="E611" s="76" t="str">
        <f t="shared" si="57"/>
        <v/>
      </c>
      <c r="F611" s="76" t="str">
        <f t="shared" si="58"/>
        <v/>
      </c>
      <c r="G611" s="76" t="str">
        <f t="shared" si="59"/>
        <v/>
      </c>
    </row>
    <row r="612" spans="1:7">
      <c r="A612" s="73" t="str">
        <f t="shared" si="54"/>
        <v/>
      </c>
      <c r="B612" s="74" t="str">
        <f t="shared" si="55"/>
        <v/>
      </c>
      <c r="C612" s="75" t="str">
        <f>IF(A612="","",IF(variable,IF(A612&lt;MortgageCalculator!$L$6*periods_per_year,start_rate,IF(MortgageCalculator!$L$10&gt;=0,MIN(MortgageCalculator!$L$7,start_rate+MortgageCalculator!$L$10*ROUNDUP((A612-MortgageCalculator!$L$6*periods_per_year)/MortgageCalculator!$L$9,0)),MAX(MortgageCalculator!$L$8,start_rate+MortgageCalculator!$L$10*ROUNDUP((A612-MortgageCalculator!$L$6*periods_per_year)/MortgageCalculator!$L$9,0)))),start_rate))</f>
        <v/>
      </c>
      <c r="D612" s="76" t="str">
        <f t="shared" si="56"/>
        <v/>
      </c>
      <c r="E612" s="76" t="str">
        <f t="shared" si="57"/>
        <v/>
      </c>
      <c r="F612" s="76" t="str">
        <f t="shared" si="58"/>
        <v/>
      </c>
      <c r="G612" s="76" t="str">
        <f t="shared" si="59"/>
        <v/>
      </c>
    </row>
    <row r="613" spans="1:7">
      <c r="A613" s="73" t="str">
        <f t="shared" si="54"/>
        <v/>
      </c>
      <c r="B613" s="74" t="str">
        <f t="shared" si="55"/>
        <v/>
      </c>
      <c r="C613" s="75" t="str">
        <f>IF(A613="","",IF(variable,IF(A613&lt;MortgageCalculator!$L$6*periods_per_year,start_rate,IF(MortgageCalculator!$L$10&gt;=0,MIN(MortgageCalculator!$L$7,start_rate+MortgageCalculator!$L$10*ROUNDUP((A613-MortgageCalculator!$L$6*periods_per_year)/MortgageCalculator!$L$9,0)),MAX(MortgageCalculator!$L$8,start_rate+MortgageCalculator!$L$10*ROUNDUP((A613-MortgageCalculator!$L$6*periods_per_year)/MortgageCalculator!$L$9,0)))),start_rate))</f>
        <v/>
      </c>
      <c r="D613" s="76" t="str">
        <f t="shared" si="56"/>
        <v/>
      </c>
      <c r="E613" s="76" t="str">
        <f t="shared" si="57"/>
        <v/>
      </c>
      <c r="F613" s="76" t="str">
        <f t="shared" si="58"/>
        <v/>
      </c>
      <c r="G613" s="76" t="str">
        <f t="shared" si="59"/>
        <v/>
      </c>
    </row>
    <row r="614" spans="1:7">
      <c r="A614" s="73" t="str">
        <f t="shared" si="54"/>
        <v/>
      </c>
      <c r="B614" s="74" t="str">
        <f t="shared" si="55"/>
        <v/>
      </c>
      <c r="C614" s="75" t="str">
        <f>IF(A614="","",IF(variable,IF(A614&lt;MortgageCalculator!$L$6*periods_per_year,start_rate,IF(MortgageCalculator!$L$10&gt;=0,MIN(MortgageCalculator!$L$7,start_rate+MortgageCalculator!$L$10*ROUNDUP((A614-MortgageCalculator!$L$6*periods_per_year)/MortgageCalculator!$L$9,0)),MAX(MortgageCalculator!$L$8,start_rate+MortgageCalculator!$L$10*ROUNDUP((A614-MortgageCalculator!$L$6*periods_per_year)/MortgageCalculator!$L$9,0)))),start_rate))</f>
        <v/>
      </c>
      <c r="D614" s="76" t="str">
        <f t="shared" si="56"/>
        <v/>
      </c>
      <c r="E614" s="76" t="str">
        <f t="shared" si="57"/>
        <v/>
      </c>
      <c r="F614" s="76" t="str">
        <f t="shared" si="58"/>
        <v/>
      </c>
      <c r="G614" s="76" t="str">
        <f t="shared" si="59"/>
        <v/>
      </c>
    </row>
    <row r="615" spans="1:7">
      <c r="A615" s="73" t="str">
        <f t="shared" si="54"/>
        <v/>
      </c>
      <c r="B615" s="74" t="str">
        <f t="shared" si="55"/>
        <v/>
      </c>
      <c r="C615" s="75" t="str">
        <f>IF(A615="","",IF(variable,IF(A615&lt;MortgageCalculator!$L$6*periods_per_year,start_rate,IF(MortgageCalculator!$L$10&gt;=0,MIN(MortgageCalculator!$L$7,start_rate+MortgageCalculator!$L$10*ROUNDUP((A615-MortgageCalculator!$L$6*periods_per_year)/MortgageCalculator!$L$9,0)),MAX(MortgageCalculator!$L$8,start_rate+MortgageCalculator!$L$10*ROUNDUP((A615-MortgageCalculator!$L$6*periods_per_year)/MortgageCalculator!$L$9,0)))),start_rate))</f>
        <v/>
      </c>
      <c r="D615" s="76" t="str">
        <f t="shared" si="56"/>
        <v/>
      </c>
      <c r="E615" s="76" t="str">
        <f t="shared" si="57"/>
        <v/>
      </c>
      <c r="F615" s="76" t="str">
        <f t="shared" si="58"/>
        <v/>
      </c>
      <c r="G615" s="76" t="str">
        <f t="shared" si="59"/>
        <v/>
      </c>
    </row>
    <row r="616" spans="1:7">
      <c r="A616" s="73" t="str">
        <f t="shared" si="54"/>
        <v/>
      </c>
      <c r="B616" s="74" t="str">
        <f t="shared" si="55"/>
        <v/>
      </c>
      <c r="C616" s="75" t="str">
        <f>IF(A616="","",IF(variable,IF(A616&lt;MortgageCalculator!$L$6*periods_per_year,start_rate,IF(MortgageCalculator!$L$10&gt;=0,MIN(MortgageCalculator!$L$7,start_rate+MortgageCalculator!$L$10*ROUNDUP((A616-MortgageCalculator!$L$6*periods_per_year)/MortgageCalculator!$L$9,0)),MAX(MortgageCalculator!$L$8,start_rate+MortgageCalculator!$L$10*ROUNDUP((A616-MortgageCalculator!$L$6*periods_per_year)/MortgageCalculator!$L$9,0)))),start_rate))</f>
        <v/>
      </c>
      <c r="D616" s="76" t="str">
        <f t="shared" si="56"/>
        <v/>
      </c>
      <c r="E616" s="76" t="str">
        <f t="shared" si="57"/>
        <v/>
      </c>
      <c r="F616" s="76" t="str">
        <f t="shared" si="58"/>
        <v/>
      </c>
      <c r="G616" s="76" t="str">
        <f t="shared" si="59"/>
        <v/>
      </c>
    </row>
    <row r="617" spans="1:7">
      <c r="A617" s="73" t="str">
        <f t="shared" si="54"/>
        <v/>
      </c>
      <c r="B617" s="74" t="str">
        <f t="shared" si="55"/>
        <v/>
      </c>
      <c r="C617" s="75" t="str">
        <f>IF(A617="","",IF(variable,IF(A617&lt;MortgageCalculator!$L$6*periods_per_year,start_rate,IF(MortgageCalculator!$L$10&gt;=0,MIN(MortgageCalculator!$L$7,start_rate+MortgageCalculator!$L$10*ROUNDUP((A617-MortgageCalculator!$L$6*periods_per_year)/MortgageCalculator!$L$9,0)),MAX(MortgageCalculator!$L$8,start_rate+MortgageCalculator!$L$10*ROUNDUP((A617-MortgageCalculator!$L$6*periods_per_year)/MortgageCalculator!$L$9,0)))),start_rate))</f>
        <v/>
      </c>
      <c r="D617" s="76" t="str">
        <f t="shared" si="56"/>
        <v/>
      </c>
      <c r="E617" s="76" t="str">
        <f t="shared" si="57"/>
        <v/>
      </c>
      <c r="F617" s="76" t="str">
        <f t="shared" si="58"/>
        <v/>
      </c>
      <c r="G617" s="76" t="str">
        <f t="shared" si="59"/>
        <v/>
      </c>
    </row>
    <row r="618" spans="1:7">
      <c r="A618" s="73" t="str">
        <f t="shared" si="54"/>
        <v/>
      </c>
      <c r="B618" s="74" t="str">
        <f t="shared" si="55"/>
        <v/>
      </c>
      <c r="C618" s="75" t="str">
        <f>IF(A618="","",IF(variable,IF(A618&lt;MortgageCalculator!$L$6*periods_per_year,start_rate,IF(MortgageCalculator!$L$10&gt;=0,MIN(MortgageCalculator!$L$7,start_rate+MortgageCalculator!$L$10*ROUNDUP((A618-MortgageCalculator!$L$6*periods_per_year)/MortgageCalculator!$L$9,0)),MAX(MortgageCalculator!$L$8,start_rate+MortgageCalculator!$L$10*ROUNDUP((A618-MortgageCalculator!$L$6*periods_per_year)/MortgageCalculator!$L$9,0)))),start_rate))</f>
        <v/>
      </c>
      <c r="D618" s="76" t="str">
        <f t="shared" si="56"/>
        <v/>
      </c>
      <c r="E618" s="76" t="str">
        <f t="shared" si="57"/>
        <v/>
      </c>
      <c r="F618" s="76" t="str">
        <f t="shared" si="58"/>
        <v/>
      </c>
      <c r="G618" s="76" t="str">
        <f t="shared" si="59"/>
        <v/>
      </c>
    </row>
    <row r="619" spans="1:7">
      <c r="A619" s="73" t="str">
        <f t="shared" si="54"/>
        <v/>
      </c>
      <c r="B619" s="74" t="str">
        <f t="shared" si="55"/>
        <v/>
      </c>
      <c r="C619" s="75" t="str">
        <f>IF(A619="","",IF(variable,IF(A619&lt;MortgageCalculator!$L$6*periods_per_year,start_rate,IF(MortgageCalculator!$L$10&gt;=0,MIN(MortgageCalculator!$L$7,start_rate+MortgageCalculator!$L$10*ROUNDUP((A619-MortgageCalculator!$L$6*periods_per_year)/MortgageCalculator!$L$9,0)),MAX(MortgageCalculator!$L$8,start_rate+MortgageCalculator!$L$10*ROUNDUP((A619-MortgageCalculator!$L$6*periods_per_year)/MortgageCalculator!$L$9,0)))),start_rate))</f>
        <v/>
      </c>
      <c r="D619" s="76" t="str">
        <f t="shared" si="56"/>
        <v/>
      </c>
      <c r="E619" s="76" t="str">
        <f t="shared" si="57"/>
        <v/>
      </c>
      <c r="F619" s="76" t="str">
        <f t="shared" si="58"/>
        <v/>
      </c>
      <c r="G619" s="76" t="str">
        <f t="shared" si="59"/>
        <v/>
      </c>
    </row>
    <row r="620" spans="1:7">
      <c r="A620" s="73" t="str">
        <f t="shared" si="54"/>
        <v/>
      </c>
      <c r="B620" s="74" t="str">
        <f t="shared" si="55"/>
        <v/>
      </c>
      <c r="C620" s="75" t="str">
        <f>IF(A620="","",IF(variable,IF(A620&lt;MortgageCalculator!$L$6*periods_per_year,start_rate,IF(MortgageCalculator!$L$10&gt;=0,MIN(MortgageCalculator!$L$7,start_rate+MortgageCalculator!$L$10*ROUNDUP((A620-MortgageCalculator!$L$6*periods_per_year)/MortgageCalculator!$L$9,0)),MAX(MortgageCalculator!$L$8,start_rate+MortgageCalculator!$L$10*ROUNDUP((A620-MortgageCalculator!$L$6*periods_per_year)/MortgageCalculator!$L$9,0)))),start_rate))</f>
        <v/>
      </c>
      <c r="D620" s="76" t="str">
        <f t="shared" si="56"/>
        <v/>
      </c>
      <c r="E620" s="76" t="str">
        <f t="shared" si="57"/>
        <v/>
      </c>
      <c r="F620" s="76" t="str">
        <f t="shared" si="58"/>
        <v/>
      </c>
      <c r="G620" s="76" t="str">
        <f t="shared" si="59"/>
        <v/>
      </c>
    </row>
    <row r="621" spans="1:7">
      <c r="A621" s="73" t="str">
        <f t="shared" si="54"/>
        <v/>
      </c>
      <c r="B621" s="74" t="str">
        <f t="shared" si="55"/>
        <v/>
      </c>
      <c r="C621" s="75" t="str">
        <f>IF(A621="","",IF(variable,IF(A621&lt;MortgageCalculator!$L$6*periods_per_year,start_rate,IF(MortgageCalculator!$L$10&gt;=0,MIN(MortgageCalculator!$L$7,start_rate+MortgageCalculator!$L$10*ROUNDUP((A621-MortgageCalculator!$L$6*periods_per_year)/MortgageCalculator!$L$9,0)),MAX(MortgageCalculator!$L$8,start_rate+MortgageCalculator!$L$10*ROUNDUP((A621-MortgageCalculator!$L$6*periods_per_year)/MortgageCalculator!$L$9,0)))),start_rate))</f>
        <v/>
      </c>
      <c r="D621" s="76" t="str">
        <f t="shared" si="56"/>
        <v/>
      </c>
      <c r="E621" s="76" t="str">
        <f t="shared" si="57"/>
        <v/>
      </c>
      <c r="F621" s="76" t="str">
        <f t="shared" si="58"/>
        <v/>
      </c>
      <c r="G621" s="76" t="str">
        <f t="shared" si="59"/>
        <v/>
      </c>
    </row>
    <row r="622" spans="1:7">
      <c r="A622" s="73" t="str">
        <f t="shared" si="54"/>
        <v/>
      </c>
      <c r="B622" s="74" t="str">
        <f t="shared" si="55"/>
        <v/>
      </c>
      <c r="C622" s="75" t="str">
        <f>IF(A622="","",IF(variable,IF(A622&lt;MortgageCalculator!$L$6*periods_per_year,start_rate,IF(MortgageCalculator!$L$10&gt;=0,MIN(MortgageCalculator!$L$7,start_rate+MortgageCalculator!$L$10*ROUNDUP((A622-MortgageCalculator!$L$6*periods_per_year)/MortgageCalculator!$L$9,0)),MAX(MortgageCalculator!$L$8,start_rate+MortgageCalculator!$L$10*ROUNDUP((A622-MortgageCalculator!$L$6*periods_per_year)/MortgageCalculator!$L$9,0)))),start_rate))</f>
        <v/>
      </c>
      <c r="D622" s="76" t="str">
        <f t="shared" si="56"/>
        <v/>
      </c>
      <c r="E622" s="76" t="str">
        <f t="shared" si="57"/>
        <v/>
      </c>
      <c r="F622" s="76" t="str">
        <f t="shared" si="58"/>
        <v/>
      </c>
      <c r="G622" s="76" t="str">
        <f t="shared" si="59"/>
        <v/>
      </c>
    </row>
    <row r="623" spans="1:7">
      <c r="A623" s="73" t="str">
        <f t="shared" si="54"/>
        <v/>
      </c>
      <c r="B623" s="74" t="str">
        <f t="shared" si="55"/>
        <v/>
      </c>
      <c r="C623" s="75" t="str">
        <f>IF(A623="","",IF(variable,IF(A623&lt;MortgageCalculator!$L$6*periods_per_year,start_rate,IF(MortgageCalculator!$L$10&gt;=0,MIN(MortgageCalculator!$L$7,start_rate+MortgageCalculator!$L$10*ROUNDUP((A623-MortgageCalculator!$L$6*periods_per_year)/MortgageCalculator!$L$9,0)),MAX(MortgageCalculator!$L$8,start_rate+MortgageCalculator!$L$10*ROUNDUP((A623-MortgageCalculator!$L$6*periods_per_year)/MortgageCalculator!$L$9,0)))),start_rate))</f>
        <v/>
      </c>
      <c r="D623" s="76" t="str">
        <f t="shared" si="56"/>
        <v/>
      </c>
      <c r="E623" s="76" t="str">
        <f t="shared" si="57"/>
        <v/>
      </c>
      <c r="F623" s="76" t="str">
        <f t="shared" si="58"/>
        <v/>
      </c>
      <c r="G623" s="76" t="str">
        <f t="shared" si="59"/>
        <v/>
      </c>
    </row>
    <row r="624" spans="1:7">
      <c r="A624" s="73" t="str">
        <f t="shared" si="54"/>
        <v/>
      </c>
      <c r="B624" s="74" t="str">
        <f t="shared" si="55"/>
        <v/>
      </c>
      <c r="C624" s="75" t="str">
        <f>IF(A624="","",IF(variable,IF(A624&lt;MortgageCalculator!$L$6*periods_per_year,start_rate,IF(MortgageCalculator!$L$10&gt;=0,MIN(MortgageCalculator!$L$7,start_rate+MortgageCalculator!$L$10*ROUNDUP((A624-MortgageCalculator!$L$6*periods_per_year)/MortgageCalculator!$L$9,0)),MAX(MortgageCalculator!$L$8,start_rate+MortgageCalculator!$L$10*ROUNDUP((A624-MortgageCalculator!$L$6*periods_per_year)/MortgageCalculator!$L$9,0)))),start_rate))</f>
        <v/>
      </c>
      <c r="D624" s="76" t="str">
        <f t="shared" si="56"/>
        <v/>
      </c>
      <c r="E624" s="76" t="str">
        <f t="shared" si="57"/>
        <v/>
      </c>
      <c r="F624" s="76" t="str">
        <f t="shared" si="58"/>
        <v/>
      </c>
      <c r="G624" s="76" t="str">
        <f t="shared" si="59"/>
        <v/>
      </c>
    </row>
    <row r="625" spans="1:7">
      <c r="A625" s="73" t="str">
        <f t="shared" si="54"/>
        <v/>
      </c>
      <c r="B625" s="74" t="str">
        <f t="shared" si="55"/>
        <v/>
      </c>
      <c r="C625" s="75" t="str">
        <f>IF(A625="","",IF(variable,IF(A625&lt;MortgageCalculator!$L$6*periods_per_year,start_rate,IF(MortgageCalculator!$L$10&gt;=0,MIN(MortgageCalculator!$L$7,start_rate+MortgageCalculator!$L$10*ROUNDUP((A625-MortgageCalculator!$L$6*periods_per_year)/MortgageCalculator!$L$9,0)),MAX(MortgageCalculator!$L$8,start_rate+MortgageCalculator!$L$10*ROUNDUP((A625-MortgageCalculator!$L$6*periods_per_year)/MortgageCalculator!$L$9,0)))),start_rate))</f>
        <v/>
      </c>
      <c r="D625" s="76" t="str">
        <f t="shared" si="56"/>
        <v/>
      </c>
      <c r="E625" s="76" t="str">
        <f t="shared" si="57"/>
        <v/>
      </c>
      <c r="F625" s="76" t="str">
        <f t="shared" si="58"/>
        <v/>
      </c>
      <c r="G625" s="76" t="str">
        <f t="shared" si="59"/>
        <v/>
      </c>
    </row>
    <row r="626" spans="1:7">
      <c r="A626" s="73" t="str">
        <f t="shared" si="54"/>
        <v/>
      </c>
      <c r="B626" s="74" t="str">
        <f t="shared" si="55"/>
        <v/>
      </c>
      <c r="C626" s="75" t="str">
        <f>IF(A626="","",IF(variable,IF(A626&lt;MortgageCalculator!$L$6*periods_per_year,start_rate,IF(MortgageCalculator!$L$10&gt;=0,MIN(MortgageCalculator!$L$7,start_rate+MortgageCalculator!$L$10*ROUNDUP((A626-MortgageCalculator!$L$6*periods_per_year)/MortgageCalculator!$L$9,0)),MAX(MortgageCalculator!$L$8,start_rate+MortgageCalculator!$L$10*ROUNDUP((A626-MortgageCalculator!$L$6*periods_per_year)/MortgageCalculator!$L$9,0)))),start_rate))</f>
        <v/>
      </c>
      <c r="D626" s="76" t="str">
        <f t="shared" si="56"/>
        <v/>
      </c>
      <c r="E626" s="76" t="str">
        <f t="shared" si="57"/>
        <v/>
      </c>
      <c r="F626" s="76" t="str">
        <f t="shared" si="58"/>
        <v/>
      </c>
      <c r="G626" s="76" t="str">
        <f t="shared" si="59"/>
        <v/>
      </c>
    </row>
    <row r="627" spans="1:7">
      <c r="A627" s="73" t="str">
        <f t="shared" si="54"/>
        <v/>
      </c>
      <c r="B627" s="74" t="str">
        <f t="shared" si="55"/>
        <v/>
      </c>
      <c r="C627" s="75" t="str">
        <f>IF(A627="","",IF(variable,IF(A627&lt;MortgageCalculator!$L$6*periods_per_year,start_rate,IF(MortgageCalculator!$L$10&gt;=0,MIN(MortgageCalculator!$L$7,start_rate+MortgageCalculator!$L$10*ROUNDUP((A627-MortgageCalculator!$L$6*periods_per_year)/MortgageCalculator!$L$9,0)),MAX(MortgageCalculator!$L$8,start_rate+MortgageCalculator!$L$10*ROUNDUP((A627-MortgageCalculator!$L$6*periods_per_year)/MortgageCalculator!$L$9,0)))),start_rate))</f>
        <v/>
      </c>
      <c r="D627" s="76" t="str">
        <f t="shared" si="56"/>
        <v/>
      </c>
      <c r="E627" s="76" t="str">
        <f t="shared" si="57"/>
        <v/>
      </c>
      <c r="F627" s="76" t="str">
        <f t="shared" si="58"/>
        <v/>
      </c>
      <c r="G627" s="76" t="str">
        <f t="shared" si="59"/>
        <v/>
      </c>
    </row>
    <row r="628" spans="1:7">
      <c r="A628" s="73" t="str">
        <f t="shared" si="54"/>
        <v/>
      </c>
      <c r="B628" s="74" t="str">
        <f t="shared" si="55"/>
        <v/>
      </c>
      <c r="C628" s="75" t="str">
        <f>IF(A628="","",IF(variable,IF(A628&lt;MortgageCalculator!$L$6*periods_per_year,start_rate,IF(MortgageCalculator!$L$10&gt;=0,MIN(MortgageCalculator!$L$7,start_rate+MortgageCalculator!$L$10*ROUNDUP((A628-MortgageCalculator!$L$6*periods_per_year)/MortgageCalculator!$L$9,0)),MAX(MortgageCalculator!$L$8,start_rate+MortgageCalculator!$L$10*ROUNDUP((A628-MortgageCalculator!$L$6*periods_per_year)/MortgageCalculator!$L$9,0)))),start_rate))</f>
        <v/>
      </c>
      <c r="D628" s="76" t="str">
        <f t="shared" si="56"/>
        <v/>
      </c>
      <c r="E628" s="76" t="str">
        <f t="shared" si="57"/>
        <v/>
      </c>
      <c r="F628" s="76" t="str">
        <f t="shared" si="58"/>
        <v/>
      </c>
      <c r="G628" s="76" t="str">
        <f t="shared" si="59"/>
        <v/>
      </c>
    </row>
    <row r="629" spans="1:7">
      <c r="A629" s="73" t="str">
        <f t="shared" si="54"/>
        <v/>
      </c>
      <c r="B629" s="74" t="str">
        <f t="shared" si="55"/>
        <v/>
      </c>
      <c r="C629" s="75" t="str">
        <f>IF(A629="","",IF(variable,IF(A629&lt;MortgageCalculator!$L$6*periods_per_year,start_rate,IF(MortgageCalculator!$L$10&gt;=0,MIN(MortgageCalculator!$L$7,start_rate+MortgageCalculator!$L$10*ROUNDUP((A629-MortgageCalculator!$L$6*periods_per_year)/MortgageCalculator!$L$9,0)),MAX(MortgageCalculator!$L$8,start_rate+MortgageCalculator!$L$10*ROUNDUP((A629-MortgageCalculator!$L$6*periods_per_year)/MortgageCalculator!$L$9,0)))),start_rate))</f>
        <v/>
      </c>
      <c r="D629" s="76" t="str">
        <f t="shared" si="56"/>
        <v/>
      </c>
      <c r="E629" s="76" t="str">
        <f t="shared" si="57"/>
        <v/>
      </c>
      <c r="F629" s="76" t="str">
        <f t="shared" si="58"/>
        <v/>
      </c>
      <c r="G629" s="76" t="str">
        <f t="shared" si="59"/>
        <v/>
      </c>
    </row>
    <row r="630" spans="1:7">
      <c r="A630" s="73" t="str">
        <f t="shared" si="54"/>
        <v/>
      </c>
      <c r="B630" s="74" t="str">
        <f t="shared" si="55"/>
        <v/>
      </c>
      <c r="C630" s="75" t="str">
        <f>IF(A630="","",IF(variable,IF(A630&lt;MortgageCalculator!$L$6*periods_per_year,start_rate,IF(MortgageCalculator!$L$10&gt;=0,MIN(MortgageCalculator!$L$7,start_rate+MortgageCalculator!$L$10*ROUNDUP((A630-MortgageCalculator!$L$6*periods_per_year)/MortgageCalculator!$L$9,0)),MAX(MortgageCalculator!$L$8,start_rate+MortgageCalculator!$L$10*ROUNDUP((A630-MortgageCalculator!$L$6*periods_per_year)/MortgageCalculator!$L$9,0)))),start_rate))</f>
        <v/>
      </c>
      <c r="D630" s="76" t="str">
        <f t="shared" si="56"/>
        <v/>
      </c>
      <c r="E630" s="76" t="str">
        <f t="shared" si="57"/>
        <v/>
      </c>
      <c r="F630" s="76" t="str">
        <f t="shared" si="58"/>
        <v/>
      </c>
      <c r="G630" s="76" t="str">
        <f t="shared" si="59"/>
        <v/>
      </c>
    </row>
    <row r="631" spans="1:7">
      <c r="A631" s="73" t="str">
        <f t="shared" si="54"/>
        <v/>
      </c>
      <c r="B631" s="74" t="str">
        <f t="shared" si="55"/>
        <v/>
      </c>
      <c r="C631" s="75" t="str">
        <f>IF(A631="","",IF(variable,IF(A631&lt;MortgageCalculator!$L$6*periods_per_year,start_rate,IF(MortgageCalculator!$L$10&gt;=0,MIN(MortgageCalculator!$L$7,start_rate+MortgageCalculator!$L$10*ROUNDUP((A631-MortgageCalculator!$L$6*periods_per_year)/MortgageCalculator!$L$9,0)),MAX(MortgageCalculator!$L$8,start_rate+MortgageCalculator!$L$10*ROUNDUP((A631-MortgageCalculator!$L$6*periods_per_year)/MortgageCalculator!$L$9,0)))),start_rate))</f>
        <v/>
      </c>
      <c r="D631" s="76" t="str">
        <f t="shared" si="56"/>
        <v/>
      </c>
      <c r="E631" s="76" t="str">
        <f t="shared" si="57"/>
        <v/>
      </c>
      <c r="F631" s="76" t="str">
        <f t="shared" si="58"/>
        <v/>
      </c>
      <c r="G631" s="76" t="str">
        <f t="shared" si="59"/>
        <v/>
      </c>
    </row>
    <row r="632" spans="1:7">
      <c r="A632" s="73" t="str">
        <f t="shared" si="54"/>
        <v/>
      </c>
      <c r="B632" s="74" t="str">
        <f t="shared" si="55"/>
        <v/>
      </c>
      <c r="C632" s="75" t="str">
        <f>IF(A632="","",IF(variable,IF(A632&lt;MortgageCalculator!$L$6*periods_per_year,start_rate,IF(MortgageCalculator!$L$10&gt;=0,MIN(MortgageCalculator!$L$7,start_rate+MortgageCalculator!$L$10*ROUNDUP((A632-MortgageCalculator!$L$6*periods_per_year)/MortgageCalculator!$L$9,0)),MAX(MortgageCalculator!$L$8,start_rate+MortgageCalculator!$L$10*ROUNDUP((A632-MortgageCalculator!$L$6*periods_per_year)/MortgageCalculator!$L$9,0)))),start_rate))</f>
        <v/>
      </c>
      <c r="D632" s="76" t="str">
        <f t="shared" si="56"/>
        <v/>
      </c>
      <c r="E632" s="76" t="str">
        <f t="shared" si="57"/>
        <v/>
      </c>
      <c r="F632" s="76" t="str">
        <f t="shared" si="58"/>
        <v/>
      </c>
      <c r="G632" s="76" t="str">
        <f t="shared" si="59"/>
        <v/>
      </c>
    </row>
    <row r="633" spans="1:7">
      <c r="A633" s="73" t="str">
        <f t="shared" si="54"/>
        <v/>
      </c>
      <c r="B633" s="74" t="str">
        <f t="shared" si="55"/>
        <v/>
      </c>
      <c r="C633" s="75" t="str">
        <f>IF(A633="","",IF(variable,IF(A633&lt;MortgageCalculator!$L$6*periods_per_year,start_rate,IF(MortgageCalculator!$L$10&gt;=0,MIN(MortgageCalculator!$L$7,start_rate+MortgageCalculator!$L$10*ROUNDUP((A633-MortgageCalculator!$L$6*periods_per_year)/MortgageCalculator!$L$9,0)),MAX(MortgageCalculator!$L$8,start_rate+MortgageCalculator!$L$10*ROUNDUP((A633-MortgageCalculator!$L$6*periods_per_year)/MortgageCalculator!$L$9,0)))),start_rate))</f>
        <v/>
      </c>
      <c r="D633" s="76" t="str">
        <f t="shared" si="56"/>
        <v/>
      </c>
      <c r="E633" s="76" t="str">
        <f t="shared" si="57"/>
        <v/>
      </c>
      <c r="F633" s="76" t="str">
        <f t="shared" si="58"/>
        <v/>
      </c>
      <c r="G633" s="76" t="str">
        <f t="shared" si="59"/>
        <v/>
      </c>
    </row>
    <row r="634" spans="1:7">
      <c r="A634" s="73" t="str">
        <f t="shared" si="54"/>
        <v/>
      </c>
      <c r="B634" s="74" t="str">
        <f t="shared" si="55"/>
        <v/>
      </c>
      <c r="C634" s="75" t="str">
        <f>IF(A634="","",IF(variable,IF(A634&lt;MortgageCalculator!$L$6*periods_per_year,start_rate,IF(MortgageCalculator!$L$10&gt;=0,MIN(MortgageCalculator!$L$7,start_rate+MortgageCalculator!$L$10*ROUNDUP((A634-MortgageCalculator!$L$6*periods_per_year)/MortgageCalculator!$L$9,0)),MAX(MortgageCalculator!$L$8,start_rate+MortgageCalculator!$L$10*ROUNDUP((A634-MortgageCalculator!$L$6*periods_per_year)/MortgageCalculator!$L$9,0)))),start_rate))</f>
        <v/>
      </c>
      <c r="D634" s="76" t="str">
        <f t="shared" si="56"/>
        <v/>
      </c>
      <c r="E634" s="76" t="str">
        <f t="shared" si="57"/>
        <v/>
      </c>
      <c r="F634" s="76" t="str">
        <f t="shared" si="58"/>
        <v/>
      </c>
      <c r="G634" s="76" t="str">
        <f t="shared" si="59"/>
        <v/>
      </c>
    </row>
    <row r="635" spans="1:7">
      <c r="A635" s="73" t="str">
        <f t="shared" si="54"/>
        <v/>
      </c>
      <c r="B635" s="74" t="str">
        <f t="shared" si="55"/>
        <v/>
      </c>
      <c r="C635" s="75" t="str">
        <f>IF(A635="","",IF(variable,IF(A635&lt;MortgageCalculator!$L$6*periods_per_year,start_rate,IF(MortgageCalculator!$L$10&gt;=0,MIN(MortgageCalculator!$L$7,start_rate+MortgageCalculator!$L$10*ROUNDUP((A635-MortgageCalculator!$L$6*periods_per_year)/MortgageCalculator!$L$9,0)),MAX(MortgageCalculator!$L$8,start_rate+MortgageCalculator!$L$10*ROUNDUP((A635-MortgageCalculator!$L$6*periods_per_year)/MortgageCalculator!$L$9,0)))),start_rate))</f>
        <v/>
      </c>
      <c r="D635" s="76" t="str">
        <f t="shared" si="56"/>
        <v/>
      </c>
      <c r="E635" s="76" t="str">
        <f t="shared" si="57"/>
        <v/>
      </c>
      <c r="F635" s="76" t="str">
        <f t="shared" si="58"/>
        <v/>
      </c>
      <c r="G635" s="76" t="str">
        <f t="shared" si="59"/>
        <v/>
      </c>
    </row>
    <row r="636" spans="1:7">
      <c r="A636" s="73" t="str">
        <f t="shared" si="54"/>
        <v/>
      </c>
      <c r="B636" s="74" t="str">
        <f t="shared" si="55"/>
        <v/>
      </c>
      <c r="C636" s="75" t="str">
        <f>IF(A636="","",IF(variable,IF(A636&lt;MortgageCalculator!$L$6*periods_per_year,start_rate,IF(MortgageCalculator!$L$10&gt;=0,MIN(MortgageCalculator!$L$7,start_rate+MortgageCalculator!$L$10*ROUNDUP((A636-MortgageCalculator!$L$6*periods_per_year)/MortgageCalculator!$L$9,0)),MAX(MortgageCalculator!$L$8,start_rate+MortgageCalculator!$L$10*ROUNDUP((A636-MortgageCalculator!$L$6*periods_per_year)/MortgageCalculator!$L$9,0)))),start_rate))</f>
        <v/>
      </c>
      <c r="D636" s="76" t="str">
        <f t="shared" si="56"/>
        <v/>
      </c>
      <c r="E636" s="76" t="str">
        <f t="shared" si="57"/>
        <v/>
      </c>
      <c r="F636" s="76" t="str">
        <f t="shared" si="58"/>
        <v/>
      </c>
      <c r="G636" s="76" t="str">
        <f t="shared" si="59"/>
        <v/>
      </c>
    </row>
    <row r="637" spans="1:7">
      <c r="A637" s="73" t="str">
        <f t="shared" si="54"/>
        <v/>
      </c>
      <c r="B637" s="74" t="str">
        <f t="shared" si="55"/>
        <v/>
      </c>
      <c r="C637" s="75" t="str">
        <f>IF(A637="","",IF(variable,IF(A637&lt;MortgageCalculator!$L$6*periods_per_year,start_rate,IF(MortgageCalculator!$L$10&gt;=0,MIN(MortgageCalculator!$L$7,start_rate+MortgageCalculator!$L$10*ROUNDUP((A637-MortgageCalculator!$L$6*periods_per_year)/MortgageCalculator!$L$9,0)),MAX(MortgageCalculator!$L$8,start_rate+MortgageCalculator!$L$10*ROUNDUP((A637-MortgageCalculator!$L$6*periods_per_year)/MortgageCalculator!$L$9,0)))),start_rate))</f>
        <v/>
      </c>
      <c r="D637" s="76" t="str">
        <f t="shared" si="56"/>
        <v/>
      </c>
      <c r="E637" s="76" t="str">
        <f t="shared" si="57"/>
        <v/>
      </c>
      <c r="F637" s="76" t="str">
        <f t="shared" si="58"/>
        <v/>
      </c>
      <c r="G637" s="76" t="str">
        <f t="shared" si="59"/>
        <v/>
      </c>
    </row>
    <row r="638" spans="1:7">
      <c r="A638" s="73" t="str">
        <f t="shared" si="54"/>
        <v/>
      </c>
      <c r="B638" s="74" t="str">
        <f t="shared" si="55"/>
        <v/>
      </c>
      <c r="C638" s="75" t="str">
        <f>IF(A638="","",IF(variable,IF(A638&lt;MortgageCalculator!$L$6*periods_per_year,start_rate,IF(MortgageCalculator!$L$10&gt;=0,MIN(MortgageCalculator!$L$7,start_rate+MortgageCalculator!$L$10*ROUNDUP((A638-MortgageCalculator!$L$6*periods_per_year)/MortgageCalculator!$L$9,0)),MAX(MortgageCalculator!$L$8,start_rate+MortgageCalculator!$L$10*ROUNDUP((A638-MortgageCalculator!$L$6*periods_per_year)/MortgageCalculator!$L$9,0)))),start_rate))</f>
        <v/>
      </c>
      <c r="D638" s="76" t="str">
        <f t="shared" si="56"/>
        <v/>
      </c>
      <c r="E638" s="76" t="str">
        <f t="shared" si="57"/>
        <v/>
      </c>
      <c r="F638" s="76" t="str">
        <f t="shared" si="58"/>
        <v/>
      </c>
      <c r="G638" s="76" t="str">
        <f t="shared" si="59"/>
        <v/>
      </c>
    </row>
    <row r="639" spans="1:7">
      <c r="A639" s="73" t="str">
        <f t="shared" si="54"/>
        <v/>
      </c>
      <c r="B639" s="74" t="str">
        <f t="shared" si="55"/>
        <v/>
      </c>
      <c r="C639" s="75" t="str">
        <f>IF(A639="","",IF(variable,IF(A639&lt;MortgageCalculator!$L$6*periods_per_year,start_rate,IF(MortgageCalculator!$L$10&gt;=0,MIN(MortgageCalculator!$L$7,start_rate+MortgageCalculator!$L$10*ROUNDUP((A639-MortgageCalculator!$L$6*periods_per_year)/MortgageCalculator!$L$9,0)),MAX(MortgageCalculator!$L$8,start_rate+MortgageCalculator!$L$10*ROUNDUP((A639-MortgageCalculator!$L$6*periods_per_year)/MortgageCalculator!$L$9,0)))),start_rate))</f>
        <v/>
      </c>
      <c r="D639" s="76" t="str">
        <f t="shared" si="56"/>
        <v/>
      </c>
      <c r="E639" s="76" t="str">
        <f t="shared" si="57"/>
        <v/>
      </c>
      <c r="F639" s="76" t="str">
        <f t="shared" si="58"/>
        <v/>
      </c>
      <c r="G639" s="76" t="str">
        <f t="shared" si="59"/>
        <v/>
      </c>
    </row>
    <row r="640" spans="1:7">
      <c r="A640" s="73" t="str">
        <f t="shared" si="54"/>
        <v/>
      </c>
      <c r="B640" s="74" t="str">
        <f t="shared" si="55"/>
        <v/>
      </c>
      <c r="C640" s="75" t="str">
        <f>IF(A640="","",IF(variable,IF(A640&lt;MortgageCalculator!$L$6*periods_per_year,start_rate,IF(MortgageCalculator!$L$10&gt;=0,MIN(MortgageCalculator!$L$7,start_rate+MortgageCalculator!$L$10*ROUNDUP((A640-MortgageCalculator!$L$6*periods_per_year)/MortgageCalculator!$L$9,0)),MAX(MortgageCalculator!$L$8,start_rate+MortgageCalculator!$L$10*ROUNDUP((A640-MortgageCalculator!$L$6*periods_per_year)/MortgageCalculator!$L$9,0)))),start_rate))</f>
        <v/>
      </c>
      <c r="D640" s="76" t="str">
        <f t="shared" si="56"/>
        <v/>
      </c>
      <c r="E640" s="76" t="str">
        <f t="shared" si="57"/>
        <v/>
      </c>
      <c r="F640" s="76" t="str">
        <f t="shared" si="58"/>
        <v/>
      </c>
      <c r="G640" s="76" t="str">
        <f t="shared" si="59"/>
        <v/>
      </c>
    </row>
    <row r="641" spans="1:7">
      <c r="A641" s="73" t="str">
        <f t="shared" si="54"/>
        <v/>
      </c>
      <c r="B641" s="74" t="str">
        <f t="shared" si="55"/>
        <v/>
      </c>
      <c r="C641" s="75" t="str">
        <f>IF(A641="","",IF(variable,IF(A641&lt;MortgageCalculator!$L$6*periods_per_year,start_rate,IF(MortgageCalculator!$L$10&gt;=0,MIN(MortgageCalculator!$L$7,start_rate+MortgageCalculator!$L$10*ROUNDUP((A641-MortgageCalculator!$L$6*periods_per_year)/MortgageCalculator!$L$9,0)),MAX(MortgageCalculator!$L$8,start_rate+MortgageCalculator!$L$10*ROUNDUP((A641-MortgageCalculator!$L$6*periods_per_year)/MortgageCalculator!$L$9,0)))),start_rate))</f>
        <v/>
      </c>
      <c r="D641" s="76" t="str">
        <f t="shared" si="56"/>
        <v/>
      </c>
      <c r="E641" s="76" t="str">
        <f t="shared" si="57"/>
        <v/>
      </c>
      <c r="F641" s="76" t="str">
        <f t="shared" si="58"/>
        <v/>
      </c>
      <c r="G641" s="76" t="str">
        <f t="shared" si="59"/>
        <v/>
      </c>
    </row>
    <row r="642" spans="1:7">
      <c r="A642" s="73" t="str">
        <f t="shared" si="54"/>
        <v/>
      </c>
      <c r="B642" s="74" t="str">
        <f t="shared" si="55"/>
        <v/>
      </c>
      <c r="C642" s="75" t="str">
        <f>IF(A642="","",IF(variable,IF(A642&lt;MortgageCalculator!$L$6*periods_per_year,start_rate,IF(MortgageCalculator!$L$10&gt;=0,MIN(MortgageCalculator!$L$7,start_rate+MortgageCalculator!$L$10*ROUNDUP((A642-MortgageCalculator!$L$6*periods_per_year)/MortgageCalculator!$L$9,0)),MAX(MortgageCalculator!$L$8,start_rate+MortgageCalculator!$L$10*ROUNDUP((A642-MortgageCalculator!$L$6*periods_per_year)/MortgageCalculator!$L$9,0)))),start_rate))</f>
        <v/>
      </c>
      <c r="D642" s="76" t="str">
        <f t="shared" si="56"/>
        <v/>
      </c>
      <c r="E642" s="76" t="str">
        <f t="shared" si="57"/>
        <v/>
      </c>
      <c r="F642" s="76" t="str">
        <f t="shared" si="58"/>
        <v/>
      </c>
      <c r="G642" s="76" t="str">
        <f t="shared" si="59"/>
        <v/>
      </c>
    </row>
    <row r="643" spans="1:7">
      <c r="A643" s="73" t="str">
        <f t="shared" si="54"/>
        <v/>
      </c>
      <c r="B643" s="74" t="str">
        <f t="shared" si="55"/>
        <v/>
      </c>
      <c r="C643" s="75" t="str">
        <f>IF(A643="","",IF(variable,IF(A643&lt;MortgageCalculator!$L$6*periods_per_year,start_rate,IF(MortgageCalculator!$L$10&gt;=0,MIN(MortgageCalculator!$L$7,start_rate+MortgageCalculator!$L$10*ROUNDUP((A643-MortgageCalculator!$L$6*periods_per_year)/MortgageCalculator!$L$9,0)),MAX(MortgageCalculator!$L$8,start_rate+MortgageCalculator!$L$10*ROUNDUP((A643-MortgageCalculator!$L$6*periods_per_year)/MortgageCalculator!$L$9,0)))),start_rate))</f>
        <v/>
      </c>
      <c r="D643" s="76" t="str">
        <f t="shared" si="56"/>
        <v/>
      </c>
      <c r="E643" s="76" t="str">
        <f t="shared" si="57"/>
        <v/>
      </c>
      <c r="F643" s="76" t="str">
        <f t="shared" si="58"/>
        <v/>
      </c>
      <c r="G643" s="76" t="str">
        <f t="shared" si="59"/>
        <v/>
      </c>
    </row>
    <row r="644" spans="1:7">
      <c r="A644" s="73" t="str">
        <f t="shared" ref="A644:A707" si="60">IF(G643="","",IF(OR(A643&gt;=nper,ROUND(G643,2)&lt;=0),"",A643+1))</f>
        <v/>
      </c>
      <c r="B644" s="74" t="str">
        <f t="shared" ref="B644:B707" si="61">IF(A644="","",IF(OR(periods_per_year=26,periods_per_year=52),IF(periods_per_year=26,IF(A644=1,fpdate,B643+14),IF(periods_per_year=52,IF(A644=1,fpdate,B643+7),"n/a")),IF(periods_per_year=24,DATE(YEAR(fpdate),MONTH(fpdate)+(A644-1)/2+IF(AND(DAY(fpdate)&gt;=15,MOD(A644,2)=0),1,0),IF(MOD(A644,2)=0,IF(DAY(fpdate)&gt;=15,DAY(fpdate)-14,DAY(fpdate)+14),DAY(fpdate))),IF(DAY(DATE(YEAR(fpdate),MONTH(fpdate)+A644-1,DAY(fpdate)))&lt;&gt;DAY(fpdate),DATE(YEAR(fpdate),MONTH(fpdate)+A644,0),DATE(YEAR(fpdate),MONTH(fpdate)+A644-1,DAY(fpdate))))))</f>
        <v/>
      </c>
      <c r="C644" s="75" t="str">
        <f>IF(A644="","",IF(variable,IF(A644&lt;MortgageCalculator!$L$6*periods_per_year,start_rate,IF(MortgageCalculator!$L$10&gt;=0,MIN(MortgageCalculator!$L$7,start_rate+MortgageCalculator!$L$10*ROUNDUP((A644-MortgageCalculator!$L$6*periods_per_year)/MortgageCalculator!$L$9,0)),MAX(MortgageCalculator!$L$8,start_rate+MortgageCalculator!$L$10*ROUNDUP((A644-MortgageCalculator!$L$6*periods_per_year)/MortgageCalculator!$L$9,0)))),start_rate))</f>
        <v/>
      </c>
      <c r="D644" s="76" t="str">
        <f t="shared" ref="D644:D707" si="62">IF(A644="","",ROUND((((1+C644/CP)^(CP/periods_per_year))-1)*G643,2))</f>
        <v/>
      </c>
      <c r="E644" s="76" t="str">
        <f t="shared" ref="E644:E707" si="63">IF(A644="","",IF(A644=nper,G643+D644,MIN(G643+D644,IF(C644=C643,E643,ROUND(-PMT(((1+C644/CP)^(CP/periods_per_year))-1,nper-A644+1,G643),2)))))</f>
        <v/>
      </c>
      <c r="F644" s="76" t="str">
        <f t="shared" ref="F644:F707" si="64">IF(A644="","",E644-D644)</f>
        <v/>
      </c>
      <c r="G644" s="76" t="str">
        <f t="shared" ref="G644:G707" si="65">IF(A644="","",G643-F644)</f>
        <v/>
      </c>
    </row>
    <row r="645" spans="1:7">
      <c r="A645" s="73" t="str">
        <f t="shared" si="60"/>
        <v/>
      </c>
      <c r="B645" s="74" t="str">
        <f t="shared" si="61"/>
        <v/>
      </c>
      <c r="C645" s="75" t="str">
        <f>IF(A645="","",IF(variable,IF(A645&lt;MortgageCalculator!$L$6*periods_per_year,start_rate,IF(MortgageCalculator!$L$10&gt;=0,MIN(MortgageCalculator!$L$7,start_rate+MortgageCalculator!$L$10*ROUNDUP((A645-MortgageCalculator!$L$6*periods_per_year)/MortgageCalculator!$L$9,0)),MAX(MortgageCalculator!$L$8,start_rate+MortgageCalculator!$L$10*ROUNDUP((A645-MortgageCalculator!$L$6*periods_per_year)/MortgageCalculator!$L$9,0)))),start_rate))</f>
        <v/>
      </c>
      <c r="D645" s="76" t="str">
        <f t="shared" si="62"/>
        <v/>
      </c>
      <c r="E645" s="76" t="str">
        <f t="shared" si="63"/>
        <v/>
      </c>
      <c r="F645" s="76" t="str">
        <f t="shared" si="64"/>
        <v/>
      </c>
      <c r="G645" s="76" t="str">
        <f t="shared" si="65"/>
        <v/>
      </c>
    </row>
    <row r="646" spans="1:7">
      <c r="A646" s="73" t="str">
        <f t="shared" si="60"/>
        <v/>
      </c>
      <c r="B646" s="74" t="str">
        <f t="shared" si="61"/>
        <v/>
      </c>
      <c r="C646" s="75" t="str">
        <f>IF(A646="","",IF(variable,IF(A646&lt;MortgageCalculator!$L$6*periods_per_year,start_rate,IF(MortgageCalculator!$L$10&gt;=0,MIN(MortgageCalculator!$L$7,start_rate+MortgageCalculator!$L$10*ROUNDUP((A646-MortgageCalculator!$L$6*periods_per_year)/MortgageCalculator!$L$9,0)),MAX(MortgageCalculator!$L$8,start_rate+MortgageCalculator!$L$10*ROUNDUP((A646-MortgageCalculator!$L$6*periods_per_year)/MortgageCalculator!$L$9,0)))),start_rate))</f>
        <v/>
      </c>
      <c r="D646" s="76" t="str">
        <f t="shared" si="62"/>
        <v/>
      </c>
      <c r="E646" s="76" t="str">
        <f t="shared" si="63"/>
        <v/>
      </c>
      <c r="F646" s="76" t="str">
        <f t="shared" si="64"/>
        <v/>
      </c>
      <c r="G646" s="76" t="str">
        <f t="shared" si="65"/>
        <v/>
      </c>
    </row>
    <row r="647" spans="1:7">
      <c r="A647" s="73" t="str">
        <f t="shared" si="60"/>
        <v/>
      </c>
      <c r="B647" s="74" t="str">
        <f t="shared" si="61"/>
        <v/>
      </c>
      <c r="C647" s="75" t="str">
        <f>IF(A647="","",IF(variable,IF(A647&lt;MortgageCalculator!$L$6*periods_per_year,start_rate,IF(MortgageCalculator!$L$10&gt;=0,MIN(MortgageCalculator!$L$7,start_rate+MortgageCalculator!$L$10*ROUNDUP((A647-MortgageCalculator!$L$6*periods_per_year)/MortgageCalculator!$L$9,0)),MAX(MortgageCalculator!$L$8,start_rate+MortgageCalculator!$L$10*ROUNDUP((A647-MortgageCalculator!$L$6*periods_per_year)/MortgageCalculator!$L$9,0)))),start_rate))</f>
        <v/>
      </c>
      <c r="D647" s="76" t="str">
        <f t="shared" si="62"/>
        <v/>
      </c>
      <c r="E647" s="76" t="str">
        <f t="shared" si="63"/>
        <v/>
      </c>
      <c r="F647" s="76" t="str">
        <f t="shared" si="64"/>
        <v/>
      </c>
      <c r="G647" s="76" t="str">
        <f t="shared" si="65"/>
        <v/>
      </c>
    </row>
    <row r="648" spans="1:7">
      <c r="A648" s="73" t="str">
        <f t="shared" si="60"/>
        <v/>
      </c>
      <c r="B648" s="74" t="str">
        <f t="shared" si="61"/>
        <v/>
      </c>
      <c r="C648" s="75" t="str">
        <f>IF(A648="","",IF(variable,IF(A648&lt;MortgageCalculator!$L$6*periods_per_year,start_rate,IF(MortgageCalculator!$L$10&gt;=0,MIN(MortgageCalculator!$L$7,start_rate+MortgageCalculator!$L$10*ROUNDUP((A648-MortgageCalculator!$L$6*periods_per_year)/MortgageCalculator!$L$9,0)),MAX(MortgageCalculator!$L$8,start_rate+MortgageCalculator!$L$10*ROUNDUP((A648-MortgageCalculator!$L$6*periods_per_year)/MortgageCalculator!$L$9,0)))),start_rate))</f>
        <v/>
      </c>
      <c r="D648" s="76" t="str">
        <f t="shared" si="62"/>
        <v/>
      </c>
      <c r="E648" s="76" t="str">
        <f t="shared" si="63"/>
        <v/>
      </c>
      <c r="F648" s="76" t="str">
        <f t="shared" si="64"/>
        <v/>
      </c>
      <c r="G648" s="76" t="str">
        <f t="shared" si="65"/>
        <v/>
      </c>
    </row>
    <row r="649" spans="1:7">
      <c r="A649" s="73" t="str">
        <f t="shared" si="60"/>
        <v/>
      </c>
      <c r="B649" s="74" t="str">
        <f t="shared" si="61"/>
        <v/>
      </c>
      <c r="C649" s="75" t="str">
        <f>IF(A649="","",IF(variable,IF(A649&lt;MortgageCalculator!$L$6*periods_per_year,start_rate,IF(MortgageCalculator!$L$10&gt;=0,MIN(MortgageCalculator!$L$7,start_rate+MortgageCalculator!$L$10*ROUNDUP((A649-MortgageCalculator!$L$6*periods_per_year)/MortgageCalculator!$L$9,0)),MAX(MortgageCalculator!$L$8,start_rate+MortgageCalculator!$L$10*ROUNDUP((A649-MortgageCalculator!$L$6*periods_per_year)/MortgageCalculator!$L$9,0)))),start_rate))</f>
        <v/>
      </c>
      <c r="D649" s="76" t="str">
        <f t="shared" si="62"/>
        <v/>
      </c>
      <c r="E649" s="76" t="str">
        <f t="shared" si="63"/>
        <v/>
      </c>
      <c r="F649" s="76" t="str">
        <f t="shared" si="64"/>
        <v/>
      </c>
      <c r="G649" s="76" t="str">
        <f t="shared" si="65"/>
        <v/>
      </c>
    </row>
    <row r="650" spans="1:7">
      <c r="A650" s="73" t="str">
        <f t="shared" si="60"/>
        <v/>
      </c>
      <c r="B650" s="74" t="str">
        <f t="shared" si="61"/>
        <v/>
      </c>
      <c r="C650" s="75" t="str">
        <f>IF(A650="","",IF(variable,IF(A650&lt;MortgageCalculator!$L$6*periods_per_year,start_rate,IF(MortgageCalculator!$L$10&gt;=0,MIN(MortgageCalculator!$L$7,start_rate+MortgageCalculator!$L$10*ROUNDUP((A650-MortgageCalculator!$L$6*periods_per_year)/MortgageCalculator!$L$9,0)),MAX(MortgageCalculator!$L$8,start_rate+MortgageCalculator!$L$10*ROUNDUP((A650-MortgageCalculator!$L$6*periods_per_year)/MortgageCalculator!$L$9,0)))),start_rate))</f>
        <v/>
      </c>
      <c r="D650" s="76" t="str">
        <f t="shared" si="62"/>
        <v/>
      </c>
      <c r="E650" s="76" t="str">
        <f t="shared" si="63"/>
        <v/>
      </c>
      <c r="F650" s="76" t="str">
        <f t="shared" si="64"/>
        <v/>
      </c>
      <c r="G650" s="76" t="str">
        <f t="shared" si="65"/>
        <v/>
      </c>
    </row>
    <row r="651" spans="1:7">
      <c r="A651" s="73" t="str">
        <f t="shared" si="60"/>
        <v/>
      </c>
      <c r="B651" s="74" t="str">
        <f t="shared" si="61"/>
        <v/>
      </c>
      <c r="C651" s="75" t="str">
        <f>IF(A651="","",IF(variable,IF(A651&lt;MortgageCalculator!$L$6*periods_per_year,start_rate,IF(MortgageCalculator!$L$10&gt;=0,MIN(MortgageCalculator!$L$7,start_rate+MortgageCalculator!$L$10*ROUNDUP((A651-MortgageCalculator!$L$6*periods_per_year)/MortgageCalculator!$L$9,0)),MAX(MortgageCalculator!$L$8,start_rate+MortgageCalculator!$L$10*ROUNDUP((A651-MortgageCalculator!$L$6*periods_per_year)/MortgageCalculator!$L$9,0)))),start_rate))</f>
        <v/>
      </c>
      <c r="D651" s="76" t="str">
        <f t="shared" si="62"/>
        <v/>
      </c>
      <c r="E651" s="76" t="str">
        <f t="shared" si="63"/>
        <v/>
      </c>
      <c r="F651" s="76" t="str">
        <f t="shared" si="64"/>
        <v/>
      </c>
      <c r="G651" s="76" t="str">
        <f t="shared" si="65"/>
        <v/>
      </c>
    </row>
    <row r="652" spans="1:7">
      <c r="A652" s="73" t="str">
        <f t="shared" si="60"/>
        <v/>
      </c>
      <c r="B652" s="74" t="str">
        <f t="shared" si="61"/>
        <v/>
      </c>
      <c r="C652" s="75" t="str">
        <f>IF(A652="","",IF(variable,IF(A652&lt;MortgageCalculator!$L$6*periods_per_year,start_rate,IF(MortgageCalculator!$L$10&gt;=0,MIN(MortgageCalculator!$L$7,start_rate+MortgageCalculator!$L$10*ROUNDUP((A652-MortgageCalculator!$L$6*periods_per_year)/MortgageCalculator!$L$9,0)),MAX(MortgageCalculator!$L$8,start_rate+MortgageCalculator!$L$10*ROUNDUP((A652-MortgageCalculator!$L$6*periods_per_year)/MortgageCalculator!$L$9,0)))),start_rate))</f>
        <v/>
      </c>
      <c r="D652" s="76" t="str">
        <f t="shared" si="62"/>
        <v/>
      </c>
      <c r="E652" s="76" t="str">
        <f t="shared" si="63"/>
        <v/>
      </c>
      <c r="F652" s="76" t="str">
        <f t="shared" si="64"/>
        <v/>
      </c>
      <c r="G652" s="76" t="str">
        <f t="shared" si="65"/>
        <v/>
      </c>
    </row>
    <row r="653" spans="1:7">
      <c r="A653" s="73" t="str">
        <f t="shared" si="60"/>
        <v/>
      </c>
      <c r="B653" s="74" t="str">
        <f t="shared" si="61"/>
        <v/>
      </c>
      <c r="C653" s="75" t="str">
        <f>IF(A653="","",IF(variable,IF(A653&lt;MortgageCalculator!$L$6*periods_per_year,start_rate,IF(MortgageCalculator!$L$10&gt;=0,MIN(MortgageCalculator!$L$7,start_rate+MortgageCalculator!$L$10*ROUNDUP((A653-MortgageCalculator!$L$6*periods_per_year)/MortgageCalculator!$L$9,0)),MAX(MortgageCalculator!$L$8,start_rate+MortgageCalculator!$L$10*ROUNDUP((A653-MortgageCalculator!$L$6*periods_per_year)/MortgageCalculator!$L$9,0)))),start_rate))</f>
        <v/>
      </c>
      <c r="D653" s="76" t="str">
        <f t="shared" si="62"/>
        <v/>
      </c>
      <c r="E653" s="76" t="str">
        <f t="shared" si="63"/>
        <v/>
      </c>
      <c r="F653" s="76" t="str">
        <f t="shared" si="64"/>
        <v/>
      </c>
      <c r="G653" s="76" t="str">
        <f t="shared" si="65"/>
        <v/>
      </c>
    </row>
    <row r="654" spans="1:7">
      <c r="A654" s="73" t="str">
        <f t="shared" si="60"/>
        <v/>
      </c>
      <c r="B654" s="74" t="str">
        <f t="shared" si="61"/>
        <v/>
      </c>
      <c r="C654" s="75" t="str">
        <f>IF(A654="","",IF(variable,IF(A654&lt;MortgageCalculator!$L$6*periods_per_year,start_rate,IF(MortgageCalculator!$L$10&gt;=0,MIN(MortgageCalculator!$L$7,start_rate+MortgageCalculator!$L$10*ROUNDUP((A654-MortgageCalculator!$L$6*periods_per_year)/MortgageCalculator!$L$9,0)),MAX(MortgageCalculator!$L$8,start_rate+MortgageCalculator!$L$10*ROUNDUP((A654-MortgageCalculator!$L$6*periods_per_year)/MortgageCalculator!$L$9,0)))),start_rate))</f>
        <v/>
      </c>
      <c r="D654" s="76" t="str">
        <f t="shared" si="62"/>
        <v/>
      </c>
      <c r="E654" s="76" t="str">
        <f t="shared" si="63"/>
        <v/>
      </c>
      <c r="F654" s="76" t="str">
        <f t="shared" si="64"/>
        <v/>
      </c>
      <c r="G654" s="76" t="str">
        <f t="shared" si="65"/>
        <v/>
      </c>
    </row>
    <row r="655" spans="1:7">
      <c r="A655" s="73" t="str">
        <f t="shared" si="60"/>
        <v/>
      </c>
      <c r="B655" s="74" t="str">
        <f t="shared" si="61"/>
        <v/>
      </c>
      <c r="C655" s="75" t="str">
        <f>IF(A655="","",IF(variable,IF(A655&lt;MortgageCalculator!$L$6*periods_per_year,start_rate,IF(MortgageCalculator!$L$10&gt;=0,MIN(MortgageCalculator!$L$7,start_rate+MortgageCalculator!$L$10*ROUNDUP((A655-MortgageCalculator!$L$6*periods_per_year)/MortgageCalculator!$L$9,0)),MAX(MortgageCalculator!$L$8,start_rate+MortgageCalculator!$L$10*ROUNDUP((A655-MortgageCalculator!$L$6*periods_per_year)/MortgageCalculator!$L$9,0)))),start_rate))</f>
        <v/>
      </c>
      <c r="D655" s="76" t="str">
        <f t="shared" si="62"/>
        <v/>
      </c>
      <c r="E655" s="76" t="str">
        <f t="shared" si="63"/>
        <v/>
      </c>
      <c r="F655" s="76" t="str">
        <f t="shared" si="64"/>
        <v/>
      </c>
      <c r="G655" s="76" t="str">
        <f t="shared" si="65"/>
        <v/>
      </c>
    </row>
    <row r="656" spans="1:7">
      <c r="A656" s="73" t="str">
        <f t="shared" si="60"/>
        <v/>
      </c>
      <c r="B656" s="74" t="str">
        <f t="shared" si="61"/>
        <v/>
      </c>
      <c r="C656" s="75" t="str">
        <f>IF(A656="","",IF(variable,IF(A656&lt;MortgageCalculator!$L$6*periods_per_year,start_rate,IF(MortgageCalculator!$L$10&gt;=0,MIN(MortgageCalculator!$L$7,start_rate+MortgageCalculator!$L$10*ROUNDUP((A656-MortgageCalculator!$L$6*periods_per_year)/MortgageCalculator!$L$9,0)),MAX(MortgageCalculator!$L$8,start_rate+MortgageCalculator!$L$10*ROUNDUP((A656-MortgageCalculator!$L$6*periods_per_year)/MortgageCalculator!$L$9,0)))),start_rate))</f>
        <v/>
      </c>
      <c r="D656" s="76" t="str">
        <f t="shared" si="62"/>
        <v/>
      </c>
      <c r="E656" s="76" t="str">
        <f t="shared" si="63"/>
        <v/>
      </c>
      <c r="F656" s="76" t="str">
        <f t="shared" si="64"/>
        <v/>
      </c>
      <c r="G656" s="76" t="str">
        <f t="shared" si="65"/>
        <v/>
      </c>
    </row>
    <row r="657" spans="1:7">
      <c r="A657" s="73" t="str">
        <f t="shared" si="60"/>
        <v/>
      </c>
      <c r="B657" s="74" t="str">
        <f t="shared" si="61"/>
        <v/>
      </c>
      <c r="C657" s="75" t="str">
        <f>IF(A657="","",IF(variable,IF(A657&lt;MortgageCalculator!$L$6*periods_per_year,start_rate,IF(MortgageCalculator!$L$10&gt;=0,MIN(MortgageCalculator!$L$7,start_rate+MortgageCalculator!$L$10*ROUNDUP((A657-MortgageCalculator!$L$6*periods_per_year)/MortgageCalculator!$L$9,0)),MAX(MortgageCalculator!$L$8,start_rate+MortgageCalculator!$L$10*ROUNDUP((A657-MortgageCalculator!$L$6*periods_per_year)/MortgageCalculator!$L$9,0)))),start_rate))</f>
        <v/>
      </c>
      <c r="D657" s="76" t="str">
        <f t="shared" si="62"/>
        <v/>
      </c>
      <c r="E657" s="76" t="str">
        <f t="shared" si="63"/>
        <v/>
      </c>
      <c r="F657" s="76" t="str">
        <f t="shared" si="64"/>
        <v/>
      </c>
      <c r="G657" s="76" t="str">
        <f t="shared" si="65"/>
        <v/>
      </c>
    </row>
    <row r="658" spans="1:7">
      <c r="A658" s="73" t="str">
        <f t="shared" si="60"/>
        <v/>
      </c>
      <c r="B658" s="74" t="str">
        <f t="shared" si="61"/>
        <v/>
      </c>
      <c r="C658" s="75" t="str">
        <f>IF(A658="","",IF(variable,IF(A658&lt;MortgageCalculator!$L$6*periods_per_year,start_rate,IF(MortgageCalculator!$L$10&gt;=0,MIN(MortgageCalculator!$L$7,start_rate+MortgageCalculator!$L$10*ROUNDUP((A658-MortgageCalculator!$L$6*periods_per_year)/MortgageCalculator!$L$9,0)),MAX(MortgageCalculator!$L$8,start_rate+MortgageCalculator!$L$10*ROUNDUP((A658-MortgageCalculator!$L$6*periods_per_year)/MortgageCalculator!$L$9,0)))),start_rate))</f>
        <v/>
      </c>
      <c r="D658" s="76" t="str">
        <f t="shared" si="62"/>
        <v/>
      </c>
      <c r="E658" s="76" t="str">
        <f t="shared" si="63"/>
        <v/>
      </c>
      <c r="F658" s="76" t="str">
        <f t="shared" si="64"/>
        <v/>
      </c>
      <c r="G658" s="76" t="str">
        <f t="shared" si="65"/>
        <v/>
      </c>
    </row>
    <row r="659" spans="1:7">
      <c r="A659" s="73" t="str">
        <f t="shared" si="60"/>
        <v/>
      </c>
      <c r="B659" s="74" t="str">
        <f t="shared" si="61"/>
        <v/>
      </c>
      <c r="C659" s="75" t="str">
        <f>IF(A659="","",IF(variable,IF(A659&lt;MortgageCalculator!$L$6*periods_per_year,start_rate,IF(MortgageCalculator!$L$10&gt;=0,MIN(MortgageCalculator!$L$7,start_rate+MortgageCalculator!$L$10*ROUNDUP((A659-MortgageCalculator!$L$6*periods_per_year)/MortgageCalculator!$L$9,0)),MAX(MortgageCalculator!$L$8,start_rate+MortgageCalculator!$L$10*ROUNDUP((A659-MortgageCalculator!$L$6*periods_per_year)/MortgageCalculator!$L$9,0)))),start_rate))</f>
        <v/>
      </c>
      <c r="D659" s="76" t="str">
        <f t="shared" si="62"/>
        <v/>
      </c>
      <c r="E659" s="76" t="str">
        <f t="shared" si="63"/>
        <v/>
      </c>
      <c r="F659" s="76" t="str">
        <f t="shared" si="64"/>
        <v/>
      </c>
      <c r="G659" s="76" t="str">
        <f t="shared" si="65"/>
        <v/>
      </c>
    </row>
    <row r="660" spans="1:7">
      <c r="A660" s="73" t="str">
        <f t="shared" si="60"/>
        <v/>
      </c>
      <c r="B660" s="74" t="str">
        <f t="shared" si="61"/>
        <v/>
      </c>
      <c r="C660" s="75" t="str">
        <f>IF(A660="","",IF(variable,IF(A660&lt;MortgageCalculator!$L$6*periods_per_year,start_rate,IF(MortgageCalculator!$L$10&gt;=0,MIN(MortgageCalculator!$L$7,start_rate+MortgageCalculator!$L$10*ROUNDUP((A660-MortgageCalculator!$L$6*periods_per_year)/MortgageCalculator!$L$9,0)),MAX(MortgageCalculator!$L$8,start_rate+MortgageCalculator!$L$10*ROUNDUP((A660-MortgageCalculator!$L$6*periods_per_year)/MortgageCalculator!$L$9,0)))),start_rate))</f>
        <v/>
      </c>
      <c r="D660" s="76" t="str">
        <f t="shared" si="62"/>
        <v/>
      </c>
      <c r="E660" s="76" t="str">
        <f t="shared" si="63"/>
        <v/>
      </c>
      <c r="F660" s="76" t="str">
        <f t="shared" si="64"/>
        <v/>
      </c>
      <c r="G660" s="76" t="str">
        <f t="shared" si="65"/>
        <v/>
      </c>
    </row>
    <row r="661" spans="1:7">
      <c r="A661" s="73" t="str">
        <f t="shared" si="60"/>
        <v/>
      </c>
      <c r="B661" s="74" t="str">
        <f t="shared" si="61"/>
        <v/>
      </c>
      <c r="C661" s="75" t="str">
        <f>IF(A661="","",IF(variable,IF(A661&lt;MortgageCalculator!$L$6*periods_per_year,start_rate,IF(MortgageCalculator!$L$10&gt;=0,MIN(MortgageCalculator!$L$7,start_rate+MortgageCalculator!$L$10*ROUNDUP((A661-MortgageCalculator!$L$6*periods_per_year)/MortgageCalculator!$L$9,0)),MAX(MortgageCalculator!$L$8,start_rate+MortgageCalculator!$L$10*ROUNDUP((A661-MortgageCalculator!$L$6*periods_per_year)/MortgageCalculator!$L$9,0)))),start_rate))</f>
        <v/>
      </c>
      <c r="D661" s="76" t="str">
        <f t="shared" si="62"/>
        <v/>
      </c>
      <c r="E661" s="76" t="str">
        <f t="shared" si="63"/>
        <v/>
      </c>
      <c r="F661" s="76" t="str">
        <f t="shared" si="64"/>
        <v/>
      </c>
      <c r="G661" s="76" t="str">
        <f t="shared" si="65"/>
        <v/>
      </c>
    </row>
    <row r="662" spans="1:7">
      <c r="A662" s="73" t="str">
        <f t="shared" si="60"/>
        <v/>
      </c>
      <c r="B662" s="74" t="str">
        <f t="shared" si="61"/>
        <v/>
      </c>
      <c r="C662" s="75" t="str">
        <f>IF(A662="","",IF(variable,IF(A662&lt;MortgageCalculator!$L$6*periods_per_year,start_rate,IF(MortgageCalculator!$L$10&gt;=0,MIN(MortgageCalculator!$L$7,start_rate+MortgageCalculator!$L$10*ROUNDUP((A662-MortgageCalculator!$L$6*periods_per_year)/MortgageCalculator!$L$9,0)),MAX(MortgageCalculator!$L$8,start_rate+MortgageCalculator!$L$10*ROUNDUP((A662-MortgageCalculator!$L$6*periods_per_year)/MortgageCalculator!$L$9,0)))),start_rate))</f>
        <v/>
      </c>
      <c r="D662" s="76" t="str">
        <f t="shared" si="62"/>
        <v/>
      </c>
      <c r="E662" s="76" t="str">
        <f t="shared" si="63"/>
        <v/>
      </c>
      <c r="F662" s="76" t="str">
        <f t="shared" si="64"/>
        <v/>
      </c>
      <c r="G662" s="76" t="str">
        <f t="shared" si="65"/>
        <v/>
      </c>
    </row>
    <row r="663" spans="1:7">
      <c r="A663" s="73" t="str">
        <f t="shared" si="60"/>
        <v/>
      </c>
      <c r="B663" s="74" t="str">
        <f t="shared" si="61"/>
        <v/>
      </c>
      <c r="C663" s="75" t="str">
        <f>IF(A663="","",IF(variable,IF(A663&lt;MortgageCalculator!$L$6*periods_per_year,start_rate,IF(MortgageCalculator!$L$10&gt;=0,MIN(MortgageCalculator!$L$7,start_rate+MortgageCalculator!$L$10*ROUNDUP((A663-MortgageCalculator!$L$6*periods_per_year)/MortgageCalculator!$L$9,0)),MAX(MortgageCalculator!$L$8,start_rate+MortgageCalculator!$L$10*ROUNDUP((A663-MortgageCalculator!$L$6*periods_per_year)/MortgageCalculator!$L$9,0)))),start_rate))</f>
        <v/>
      </c>
      <c r="D663" s="76" t="str">
        <f t="shared" si="62"/>
        <v/>
      </c>
      <c r="E663" s="76" t="str">
        <f t="shared" si="63"/>
        <v/>
      </c>
      <c r="F663" s="76" t="str">
        <f t="shared" si="64"/>
        <v/>
      </c>
      <c r="G663" s="76" t="str">
        <f t="shared" si="65"/>
        <v/>
      </c>
    </row>
    <row r="664" spans="1:7">
      <c r="A664" s="73" t="str">
        <f t="shared" si="60"/>
        <v/>
      </c>
      <c r="B664" s="74" t="str">
        <f t="shared" si="61"/>
        <v/>
      </c>
      <c r="C664" s="75" t="str">
        <f>IF(A664="","",IF(variable,IF(A664&lt;MortgageCalculator!$L$6*periods_per_year,start_rate,IF(MortgageCalculator!$L$10&gt;=0,MIN(MortgageCalculator!$L$7,start_rate+MortgageCalculator!$L$10*ROUNDUP((A664-MortgageCalculator!$L$6*periods_per_year)/MortgageCalculator!$L$9,0)),MAX(MortgageCalculator!$L$8,start_rate+MortgageCalculator!$L$10*ROUNDUP((A664-MortgageCalculator!$L$6*periods_per_year)/MortgageCalculator!$L$9,0)))),start_rate))</f>
        <v/>
      </c>
      <c r="D664" s="76" t="str">
        <f t="shared" si="62"/>
        <v/>
      </c>
      <c r="E664" s="76" t="str">
        <f t="shared" si="63"/>
        <v/>
      </c>
      <c r="F664" s="76" t="str">
        <f t="shared" si="64"/>
        <v/>
      </c>
      <c r="G664" s="76" t="str">
        <f t="shared" si="65"/>
        <v/>
      </c>
    </row>
    <row r="665" spans="1:7">
      <c r="A665" s="73" t="str">
        <f t="shared" si="60"/>
        <v/>
      </c>
      <c r="B665" s="74" t="str">
        <f t="shared" si="61"/>
        <v/>
      </c>
      <c r="C665" s="75" t="str">
        <f>IF(A665="","",IF(variable,IF(A665&lt;MortgageCalculator!$L$6*periods_per_year,start_rate,IF(MortgageCalculator!$L$10&gt;=0,MIN(MortgageCalculator!$L$7,start_rate+MortgageCalculator!$L$10*ROUNDUP((A665-MortgageCalculator!$L$6*periods_per_year)/MortgageCalculator!$L$9,0)),MAX(MortgageCalculator!$L$8,start_rate+MortgageCalculator!$L$10*ROUNDUP((A665-MortgageCalculator!$L$6*periods_per_year)/MortgageCalculator!$L$9,0)))),start_rate))</f>
        <v/>
      </c>
      <c r="D665" s="76" t="str">
        <f t="shared" si="62"/>
        <v/>
      </c>
      <c r="E665" s="76" t="str">
        <f t="shared" si="63"/>
        <v/>
      </c>
      <c r="F665" s="76" t="str">
        <f t="shared" si="64"/>
        <v/>
      </c>
      <c r="G665" s="76" t="str">
        <f t="shared" si="65"/>
        <v/>
      </c>
    </row>
    <row r="666" spans="1:7">
      <c r="A666" s="73" t="str">
        <f t="shared" si="60"/>
        <v/>
      </c>
      <c r="B666" s="74" t="str">
        <f t="shared" si="61"/>
        <v/>
      </c>
      <c r="C666" s="75" t="str">
        <f>IF(A666="","",IF(variable,IF(A666&lt;MortgageCalculator!$L$6*periods_per_year,start_rate,IF(MortgageCalculator!$L$10&gt;=0,MIN(MortgageCalculator!$L$7,start_rate+MortgageCalculator!$L$10*ROUNDUP((A666-MortgageCalculator!$L$6*periods_per_year)/MortgageCalculator!$L$9,0)),MAX(MortgageCalculator!$L$8,start_rate+MortgageCalculator!$L$10*ROUNDUP((A666-MortgageCalculator!$L$6*periods_per_year)/MortgageCalculator!$L$9,0)))),start_rate))</f>
        <v/>
      </c>
      <c r="D666" s="76" t="str">
        <f t="shared" si="62"/>
        <v/>
      </c>
      <c r="E666" s="76" t="str">
        <f t="shared" si="63"/>
        <v/>
      </c>
      <c r="F666" s="76" t="str">
        <f t="shared" si="64"/>
        <v/>
      </c>
      <c r="G666" s="76" t="str">
        <f t="shared" si="65"/>
        <v/>
      </c>
    </row>
    <row r="667" spans="1:7">
      <c r="A667" s="73" t="str">
        <f t="shared" si="60"/>
        <v/>
      </c>
      <c r="B667" s="74" t="str">
        <f t="shared" si="61"/>
        <v/>
      </c>
      <c r="C667" s="75" t="str">
        <f>IF(A667="","",IF(variable,IF(A667&lt;MortgageCalculator!$L$6*periods_per_year,start_rate,IF(MortgageCalculator!$L$10&gt;=0,MIN(MortgageCalculator!$L$7,start_rate+MortgageCalculator!$L$10*ROUNDUP((A667-MortgageCalculator!$L$6*periods_per_year)/MortgageCalculator!$L$9,0)),MAX(MortgageCalculator!$L$8,start_rate+MortgageCalculator!$L$10*ROUNDUP((A667-MortgageCalculator!$L$6*periods_per_year)/MortgageCalculator!$L$9,0)))),start_rate))</f>
        <v/>
      </c>
      <c r="D667" s="76" t="str">
        <f t="shared" si="62"/>
        <v/>
      </c>
      <c r="E667" s="76" t="str">
        <f t="shared" si="63"/>
        <v/>
      </c>
      <c r="F667" s="76" t="str">
        <f t="shared" si="64"/>
        <v/>
      </c>
      <c r="G667" s="76" t="str">
        <f t="shared" si="65"/>
        <v/>
      </c>
    </row>
    <row r="668" spans="1:7">
      <c r="A668" s="73" t="str">
        <f t="shared" si="60"/>
        <v/>
      </c>
      <c r="B668" s="74" t="str">
        <f t="shared" si="61"/>
        <v/>
      </c>
      <c r="C668" s="75" t="str">
        <f>IF(A668="","",IF(variable,IF(A668&lt;MortgageCalculator!$L$6*periods_per_year,start_rate,IF(MortgageCalculator!$L$10&gt;=0,MIN(MortgageCalculator!$L$7,start_rate+MortgageCalculator!$L$10*ROUNDUP((A668-MortgageCalculator!$L$6*periods_per_year)/MortgageCalculator!$L$9,0)),MAX(MortgageCalculator!$L$8,start_rate+MortgageCalculator!$L$10*ROUNDUP((A668-MortgageCalculator!$L$6*periods_per_year)/MortgageCalculator!$L$9,0)))),start_rate))</f>
        <v/>
      </c>
      <c r="D668" s="76" t="str">
        <f t="shared" si="62"/>
        <v/>
      </c>
      <c r="E668" s="76" t="str">
        <f t="shared" si="63"/>
        <v/>
      </c>
      <c r="F668" s="76" t="str">
        <f t="shared" si="64"/>
        <v/>
      </c>
      <c r="G668" s="76" t="str">
        <f t="shared" si="65"/>
        <v/>
      </c>
    </row>
    <row r="669" spans="1:7">
      <c r="A669" s="73" t="str">
        <f t="shared" si="60"/>
        <v/>
      </c>
      <c r="B669" s="74" t="str">
        <f t="shared" si="61"/>
        <v/>
      </c>
      <c r="C669" s="75" t="str">
        <f>IF(A669="","",IF(variable,IF(A669&lt;MortgageCalculator!$L$6*periods_per_year,start_rate,IF(MortgageCalculator!$L$10&gt;=0,MIN(MortgageCalculator!$L$7,start_rate+MortgageCalculator!$L$10*ROUNDUP((A669-MortgageCalculator!$L$6*periods_per_year)/MortgageCalculator!$L$9,0)),MAX(MortgageCalculator!$L$8,start_rate+MortgageCalculator!$L$10*ROUNDUP((A669-MortgageCalculator!$L$6*periods_per_year)/MortgageCalculator!$L$9,0)))),start_rate))</f>
        <v/>
      </c>
      <c r="D669" s="76" t="str">
        <f t="shared" si="62"/>
        <v/>
      </c>
      <c r="E669" s="76" t="str">
        <f t="shared" si="63"/>
        <v/>
      </c>
      <c r="F669" s="76" t="str">
        <f t="shared" si="64"/>
        <v/>
      </c>
      <c r="G669" s="76" t="str">
        <f t="shared" si="65"/>
        <v/>
      </c>
    </row>
    <row r="670" spans="1:7">
      <c r="A670" s="73" t="str">
        <f t="shared" si="60"/>
        <v/>
      </c>
      <c r="B670" s="74" t="str">
        <f t="shared" si="61"/>
        <v/>
      </c>
      <c r="C670" s="75" t="str">
        <f>IF(A670="","",IF(variable,IF(A670&lt;MortgageCalculator!$L$6*periods_per_year,start_rate,IF(MortgageCalculator!$L$10&gt;=0,MIN(MortgageCalculator!$L$7,start_rate+MortgageCalculator!$L$10*ROUNDUP((A670-MortgageCalculator!$L$6*periods_per_year)/MortgageCalculator!$L$9,0)),MAX(MortgageCalculator!$L$8,start_rate+MortgageCalculator!$L$10*ROUNDUP((A670-MortgageCalculator!$L$6*periods_per_year)/MortgageCalculator!$L$9,0)))),start_rate))</f>
        <v/>
      </c>
      <c r="D670" s="76" t="str">
        <f t="shared" si="62"/>
        <v/>
      </c>
      <c r="E670" s="76" t="str">
        <f t="shared" si="63"/>
        <v/>
      </c>
      <c r="F670" s="76" t="str">
        <f t="shared" si="64"/>
        <v/>
      </c>
      <c r="G670" s="76" t="str">
        <f t="shared" si="65"/>
        <v/>
      </c>
    </row>
    <row r="671" spans="1:7">
      <c r="A671" s="73" t="str">
        <f t="shared" si="60"/>
        <v/>
      </c>
      <c r="B671" s="74" t="str">
        <f t="shared" si="61"/>
        <v/>
      </c>
      <c r="C671" s="75" t="str">
        <f>IF(A671="","",IF(variable,IF(A671&lt;MortgageCalculator!$L$6*periods_per_year,start_rate,IF(MortgageCalculator!$L$10&gt;=0,MIN(MortgageCalculator!$L$7,start_rate+MortgageCalculator!$L$10*ROUNDUP((A671-MortgageCalculator!$L$6*periods_per_year)/MortgageCalculator!$L$9,0)),MAX(MortgageCalculator!$L$8,start_rate+MortgageCalculator!$L$10*ROUNDUP((A671-MortgageCalculator!$L$6*periods_per_year)/MortgageCalculator!$L$9,0)))),start_rate))</f>
        <v/>
      </c>
      <c r="D671" s="76" t="str">
        <f t="shared" si="62"/>
        <v/>
      </c>
      <c r="E671" s="76" t="str">
        <f t="shared" si="63"/>
        <v/>
      </c>
      <c r="F671" s="76" t="str">
        <f t="shared" si="64"/>
        <v/>
      </c>
      <c r="G671" s="76" t="str">
        <f t="shared" si="65"/>
        <v/>
      </c>
    </row>
    <row r="672" spans="1:7">
      <c r="A672" s="73" t="str">
        <f t="shared" si="60"/>
        <v/>
      </c>
      <c r="B672" s="74" t="str">
        <f t="shared" si="61"/>
        <v/>
      </c>
      <c r="C672" s="75" t="str">
        <f>IF(A672="","",IF(variable,IF(A672&lt;MortgageCalculator!$L$6*periods_per_year,start_rate,IF(MortgageCalculator!$L$10&gt;=0,MIN(MortgageCalculator!$L$7,start_rate+MortgageCalculator!$L$10*ROUNDUP((A672-MortgageCalculator!$L$6*periods_per_year)/MortgageCalculator!$L$9,0)),MAX(MortgageCalculator!$L$8,start_rate+MortgageCalculator!$L$10*ROUNDUP((A672-MortgageCalculator!$L$6*periods_per_year)/MortgageCalculator!$L$9,0)))),start_rate))</f>
        <v/>
      </c>
      <c r="D672" s="76" t="str">
        <f t="shared" si="62"/>
        <v/>
      </c>
      <c r="E672" s="76" t="str">
        <f t="shared" si="63"/>
        <v/>
      </c>
      <c r="F672" s="76" t="str">
        <f t="shared" si="64"/>
        <v/>
      </c>
      <c r="G672" s="76" t="str">
        <f t="shared" si="65"/>
        <v/>
      </c>
    </row>
    <row r="673" spans="1:7">
      <c r="A673" s="73" t="str">
        <f t="shared" si="60"/>
        <v/>
      </c>
      <c r="B673" s="74" t="str">
        <f t="shared" si="61"/>
        <v/>
      </c>
      <c r="C673" s="75" t="str">
        <f>IF(A673="","",IF(variable,IF(A673&lt;MortgageCalculator!$L$6*periods_per_year,start_rate,IF(MortgageCalculator!$L$10&gt;=0,MIN(MortgageCalculator!$L$7,start_rate+MortgageCalculator!$L$10*ROUNDUP((A673-MortgageCalculator!$L$6*periods_per_year)/MortgageCalculator!$L$9,0)),MAX(MortgageCalculator!$L$8,start_rate+MortgageCalculator!$L$10*ROUNDUP((A673-MortgageCalculator!$L$6*periods_per_year)/MortgageCalculator!$L$9,0)))),start_rate))</f>
        <v/>
      </c>
      <c r="D673" s="76" t="str">
        <f t="shared" si="62"/>
        <v/>
      </c>
      <c r="E673" s="76" t="str">
        <f t="shared" si="63"/>
        <v/>
      </c>
      <c r="F673" s="76" t="str">
        <f t="shared" si="64"/>
        <v/>
      </c>
      <c r="G673" s="76" t="str">
        <f t="shared" si="65"/>
        <v/>
      </c>
    </row>
    <row r="674" spans="1:7">
      <c r="A674" s="73" t="str">
        <f t="shared" si="60"/>
        <v/>
      </c>
      <c r="B674" s="74" t="str">
        <f t="shared" si="61"/>
        <v/>
      </c>
      <c r="C674" s="75" t="str">
        <f>IF(A674="","",IF(variable,IF(A674&lt;MortgageCalculator!$L$6*periods_per_year,start_rate,IF(MortgageCalculator!$L$10&gt;=0,MIN(MortgageCalculator!$L$7,start_rate+MortgageCalculator!$L$10*ROUNDUP((A674-MortgageCalculator!$L$6*periods_per_year)/MortgageCalculator!$L$9,0)),MAX(MortgageCalculator!$L$8,start_rate+MortgageCalculator!$L$10*ROUNDUP((A674-MortgageCalculator!$L$6*periods_per_year)/MortgageCalculator!$L$9,0)))),start_rate))</f>
        <v/>
      </c>
      <c r="D674" s="76" t="str">
        <f t="shared" si="62"/>
        <v/>
      </c>
      <c r="E674" s="76" t="str">
        <f t="shared" si="63"/>
        <v/>
      </c>
      <c r="F674" s="76" t="str">
        <f t="shared" si="64"/>
        <v/>
      </c>
      <c r="G674" s="76" t="str">
        <f t="shared" si="65"/>
        <v/>
      </c>
    </row>
    <row r="675" spans="1:7">
      <c r="A675" s="73" t="str">
        <f t="shared" si="60"/>
        <v/>
      </c>
      <c r="B675" s="74" t="str">
        <f t="shared" si="61"/>
        <v/>
      </c>
      <c r="C675" s="75" t="str">
        <f>IF(A675="","",IF(variable,IF(A675&lt;MortgageCalculator!$L$6*periods_per_year,start_rate,IF(MortgageCalculator!$L$10&gt;=0,MIN(MortgageCalculator!$L$7,start_rate+MortgageCalculator!$L$10*ROUNDUP((A675-MortgageCalculator!$L$6*periods_per_year)/MortgageCalculator!$L$9,0)),MAX(MortgageCalculator!$L$8,start_rate+MortgageCalculator!$L$10*ROUNDUP((A675-MortgageCalculator!$L$6*periods_per_year)/MortgageCalculator!$L$9,0)))),start_rate))</f>
        <v/>
      </c>
      <c r="D675" s="76" t="str">
        <f t="shared" si="62"/>
        <v/>
      </c>
      <c r="E675" s="76" t="str">
        <f t="shared" si="63"/>
        <v/>
      </c>
      <c r="F675" s="76" t="str">
        <f t="shared" si="64"/>
        <v/>
      </c>
      <c r="G675" s="76" t="str">
        <f t="shared" si="65"/>
        <v/>
      </c>
    </row>
    <row r="676" spans="1:7">
      <c r="A676" s="73" t="str">
        <f t="shared" si="60"/>
        <v/>
      </c>
      <c r="B676" s="74" t="str">
        <f t="shared" si="61"/>
        <v/>
      </c>
      <c r="C676" s="75" t="str">
        <f>IF(A676="","",IF(variable,IF(A676&lt;MortgageCalculator!$L$6*periods_per_year,start_rate,IF(MortgageCalculator!$L$10&gt;=0,MIN(MortgageCalculator!$L$7,start_rate+MortgageCalculator!$L$10*ROUNDUP((A676-MortgageCalculator!$L$6*periods_per_year)/MortgageCalculator!$L$9,0)),MAX(MortgageCalculator!$L$8,start_rate+MortgageCalculator!$L$10*ROUNDUP((A676-MortgageCalculator!$L$6*periods_per_year)/MortgageCalculator!$L$9,0)))),start_rate))</f>
        <v/>
      </c>
      <c r="D676" s="76" t="str">
        <f t="shared" si="62"/>
        <v/>
      </c>
      <c r="E676" s="76" t="str">
        <f t="shared" si="63"/>
        <v/>
      </c>
      <c r="F676" s="76" t="str">
        <f t="shared" si="64"/>
        <v/>
      </c>
      <c r="G676" s="76" t="str">
        <f t="shared" si="65"/>
        <v/>
      </c>
    </row>
    <row r="677" spans="1:7">
      <c r="A677" s="73" t="str">
        <f t="shared" si="60"/>
        <v/>
      </c>
      <c r="B677" s="74" t="str">
        <f t="shared" si="61"/>
        <v/>
      </c>
      <c r="C677" s="75" t="str">
        <f>IF(A677="","",IF(variable,IF(A677&lt;MortgageCalculator!$L$6*periods_per_year,start_rate,IF(MortgageCalculator!$L$10&gt;=0,MIN(MortgageCalculator!$L$7,start_rate+MortgageCalculator!$L$10*ROUNDUP((A677-MortgageCalculator!$L$6*periods_per_year)/MortgageCalculator!$L$9,0)),MAX(MortgageCalculator!$L$8,start_rate+MortgageCalculator!$L$10*ROUNDUP((A677-MortgageCalculator!$L$6*periods_per_year)/MortgageCalculator!$L$9,0)))),start_rate))</f>
        <v/>
      </c>
      <c r="D677" s="76" t="str">
        <f t="shared" si="62"/>
        <v/>
      </c>
      <c r="E677" s="76" t="str">
        <f t="shared" si="63"/>
        <v/>
      </c>
      <c r="F677" s="76" t="str">
        <f t="shared" si="64"/>
        <v/>
      </c>
      <c r="G677" s="76" t="str">
        <f t="shared" si="65"/>
        <v/>
      </c>
    </row>
    <row r="678" spans="1:7">
      <c r="A678" s="73" t="str">
        <f t="shared" si="60"/>
        <v/>
      </c>
      <c r="B678" s="74" t="str">
        <f t="shared" si="61"/>
        <v/>
      </c>
      <c r="C678" s="75" t="str">
        <f>IF(A678="","",IF(variable,IF(A678&lt;MortgageCalculator!$L$6*periods_per_year,start_rate,IF(MortgageCalculator!$L$10&gt;=0,MIN(MortgageCalculator!$L$7,start_rate+MortgageCalculator!$L$10*ROUNDUP((A678-MortgageCalculator!$L$6*periods_per_year)/MortgageCalculator!$L$9,0)),MAX(MortgageCalculator!$L$8,start_rate+MortgageCalculator!$L$10*ROUNDUP((A678-MortgageCalculator!$L$6*periods_per_year)/MortgageCalculator!$L$9,0)))),start_rate))</f>
        <v/>
      </c>
      <c r="D678" s="76" t="str">
        <f t="shared" si="62"/>
        <v/>
      </c>
      <c r="E678" s="76" t="str">
        <f t="shared" si="63"/>
        <v/>
      </c>
      <c r="F678" s="76" t="str">
        <f t="shared" si="64"/>
        <v/>
      </c>
      <c r="G678" s="76" t="str">
        <f t="shared" si="65"/>
        <v/>
      </c>
    </row>
    <row r="679" spans="1:7">
      <c r="A679" s="73" t="str">
        <f t="shared" si="60"/>
        <v/>
      </c>
      <c r="B679" s="74" t="str">
        <f t="shared" si="61"/>
        <v/>
      </c>
      <c r="C679" s="75" t="str">
        <f>IF(A679="","",IF(variable,IF(A679&lt;MortgageCalculator!$L$6*periods_per_year,start_rate,IF(MortgageCalculator!$L$10&gt;=0,MIN(MortgageCalculator!$L$7,start_rate+MortgageCalculator!$L$10*ROUNDUP((A679-MortgageCalculator!$L$6*periods_per_year)/MortgageCalculator!$L$9,0)),MAX(MortgageCalculator!$L$8,start_rate+MortgageCalculator!$L$10*ROUNDUP((A679-MortgageCalculator!$L$6*periods_per_year)/MortgageCalculator!$L$9,0)))),start_rate))</f>
        <v/>
      </c>
      <c r="D679" s="76" t="str">
        <f t="shared" si="62"/>
        <v/>
      </c>
      <c r="E679" s="76" t="str">
        <f t="shared" si="63"/>
        <v/>
      </c>
      <c r="F679" s="76" t="str">
        <f t="shared" si="64"/>
        <v/>
      </c>
      <c r="G679" s="76" t="str">
        <f t="shared" si="65"/>
        <v/>
      </c>
    </row>
    <row r="680" spans="1:7">
      <c r="A680" s="73" t="str">
        <f t="shared" si="60"/>
        <v/>
      </c>
      <c r="B680" s="74" t="str">
        <f t="shared" si="61"/>
        <v/>
      </c>
      <c r="C680" s="75" t="str">
        <f>IF(A680="","",IF(variable,IF(A680&lt;MortgageCalculator!$L$6*periods_per_year,start_rate,IF(MortgageCalculator!$L$10&gt;=0,MIN(MortgageCalculator!$L$7,start_rate+MortgageCalculator!$L$10*ROUNDUP((A680-MortgageCalculator!$L$6*periods_per_year)/MortgageCalculator!$L$9,0)),MAX(MortgageCalculator!$L$8,start_rate+MortgageCalculator!$L$10*ROUNDUP((A680-MortgageCalculator!$L$6*periods_per_year)/MortgageCalculator!$L$9,0)))),start_rate))</f>
        <v/>
      </c>
      <c r="D680" s="76" t="str">
        <f t="shared" si="62"/>
        <v/>
      </c>
      <c r="E680" s="76" t="str">
        <f t="shared" si="63"/>
        <v/>
      </c>
      <c r="F680" s="76" t="str">
        <f t="shared" si="64"/>
        <v/>
      </c>
      <c r="G680" s="76" t="str">
        <f t="shared" si="65"/>
        <v/>
      </c>
    </row>
    <row r="681" spans="1:7">
      <c r="A681" s="73" t="str">
        <f t="shared" si="60"/>
        <v/>
      </c>
      <c r="B681" s="74" t="str">
        <f t="shared" si="61"/>
        <v/>
      </c>
      <c r="C681" s="75" t="str">
        <f>IF(A681="","",IF(variable,IF(A681&lt;MortgageCalculator!$L$6*periods_per_year,start_rate,IF(MortgageCalculator!$L$10&gt;=0,MIN(MortgageCalculator!$L$7,start_rate+MortgageCalculator!$L$10*ROUNDUP((A681-MortgageCalculator!$L$6*periods_per_year)/MortgageCalculator!$L$9,0)),MAX(MortgageCalculator!$L$8,start_rate+MortgageCalculator!$L$10*ROUNDUP((A681-MortgageCalculator!$L$6*periods_per_year)/MortgageCalculator!$L$9,0)))),start_rate))</f>
        <v/>
      </c>
      <c r="D681" s="76" t="str">
        <f t="shared" si="62"/>
        <v/>
      </c>
      <c r="E681" s="76" t="str">
        <f t="shared" si="63"/>
        <v/>
      </c>
      <c r="F681" s="76" t="str">
        <f t="shared" si="64"/>
        <v/>
      </c>
      <c r="G681" s="76" t="str">
        <f t="shared" si="65"/>
        <v/>
      </c>
    </row>
    <row r="682" spans="1:7">
      <c r="A682" s="73" t="str">
        <f t="shared" si="60"/>
        <v/>
      </c>
      <c r="B682" s="74" t="str">
        <f t="shared" si="61"/>
        <v/>
      </c>
      <c r="C682" s="75" t="str">
        <f>IF(A682="","",IF(variable,IF(A682&lt;MortgageCalculator!$L$6*periods_per_year,start_rate,IF(MortgageCalculator!$L$10&gt;=0,MIN(MortgageCalculator!$L$7,start_rate+MortgageCalculator!$L$10*ROUNDUP((A682-MortgageCalculator!$L$6*periods_per_year)/MortgageCalculator!$L$9,0)),MAX(MortgageCalculator!$L$8,start_rate+MortgageCalculator!$L$10*ROUNDUP((A682-MortgageCalculator!$L$6*periods_per_year)/MortgageCalculator!$L$9,0)))),start_rate))</f>
        <v/>
      </c>
      <c r="D682" s="76" t="str">
        <f t="shared" si="62"/>
        <v/>
      </c>
      <c r="E682" s="76" t="str">
        <f t="shared" si="63"/>
        <v/>
      </c>
      <c r="F682" s="76" t="str">
        <f t="shared" si="64"/>
        <v/>
      </c>
      <c r="G682" s="76" t="str">
        <f t="shared" si="65"/>
        <v/>
      </c>
    </row>
    <row r="683" spans="1:7">
      <c r="A683" s="73" t="str">
        <f t="shared" si="60"/>
        <v/>
      </c>
      <c r="B683" s="74" t="str">
        <f t="shared" si="61"/>
        <v/>
      </c>
      <c r="C683" s="75" t="str">
        <f>IF(A683="","",IF(variable,IF(A683&lt;MortgageCalculator!$L$6*periods_per_year,start_rate,IF(MortgageCalculator!$L$10&gt;=0,MIN(MortgageCalculator!$L$7,start_rate+MortgageCalculator!$L$10*ROUNDUP((A683-MortgageCalculator!$L$6*periods_per_year)/MortgageCalculator!$L$9,0)),MAX(MortgageCalculator!$L$8,start_rate+MortgageCalculator!$L$10*ROUNDUP((A683-MortgageCalculator!$L$6*periods_per_year)/MortgageCalculator!$L$9,0)))),start_rate))</f>
        <v/>
      </c>
      <c r="D683" s="76" t="str">
        <f t="shared" si="62"/>
        <v/>
      </c>
      <c r="E683" s="76" t="str">
        <f t="shared" si="63"/>
        <v/>
      </c>
      <c r="F683" s="76" t="str">
        <f t="shared" si="64"/>
        <v/>
      </c>
      <c r="G683" s="76" t="str">
        <f t="shared" si="65"/>
        <v/>
      </c>
    </row>
    <row r="684" spans="1:7">
      <c r="A684" s="73" t="str">
        <f t="shared" si="60"/>
        <v/>
      </c>
      <c r="B684" s="74" t="str">
        <f t="shared" si="61"/>
        <v/>
      </c>
      <c r="C684" s="75" t="str">
        <f>IF(A684="","",IF(variable,IF(A684&lt;MortgageCalculator!$L$6*periods_per_year,start_rate,IF(MortgageCalculator!$L$10&gt;=0,MIN(MortgageCalculator!$L$7,start_rate+MortgageCalculator!$L$10*ROUNDUP((A684-MortgageCalculator!$L$6*periods_per_year)/MortgageCalculator!$L$9,0)),MAX(MortgageCalculator!$L$8,start_rate+MortgageCalculator!$L$10*ROUNDUP((A684-MortgageCalculator!$L$6*periods_per_year)/MortgageCalculator!$L$9,0)))),start_rate))</f>
        <v/>
      </c>
      <c r="D684" s="76" t="str">
        <f t="shared" si="62"/>
        <v/>
      </c>
      <c r="E684" s="76" t="str">
        <f t="shared" si="63"/>
        <v/>
      </c>
      <c r="F684" s="76" t="str">
        <f t="shared" si="64"/>
        <v/>
      </c>
      <c r="G684" s="76" t="str">
        <f t="shared" si="65"/>
        <v/>
      </c>
    </row>
    <row r="685" spans="1:7">
      <c r="A685" s="73" t="str">
        <f t="shared" si="60"/>
        <v/>
      </c>
      <c r="B685" s="74" t="str">
        <f t="shared" si="61"/>
        <v/>
      </c>
      <c r="C685" s="75" t="str">
        <f>IF(A685="","",IF(variable,IF(A685&lt;MortgageCalculator!$L$6*periods_per_year,start_rate,IF(MortgageCalculator!$L$10&gt;=0,MIN(MortgageCalculator!$L$7,start_rate+MortgageCalculator!$L$10*ROUNDUP((A685-MortgageCalculator!$L$6*periods_per_year)/MortgageCalculator!$L$9,0)),MAX(MortgageCalculator!$L$8,start_rate+MortgageCalculator!$L$10*ROUNDUP((A685-MortgageCalculator!$L$6*periods_per_year)/MortgageCalculator!$L$9,0)))),start_rate))</f>
        <v/>
      </c>
      <c r="D685" s="76" t="str">
        <f t="shared" si="62"/>
        <v/>
      </c>
      <c r="E685" s="76" t="str">
        <f t="shared" si="63"/>
        <v/>
      </c>
      <c r="F685" s="76" t="str">
        <f t="shared" si="64"/>
        <v/>
      </c>
      <c r="G685" s="76" t="str">
        <f t="shared" si="65"/>
        <v/>
      </c>
    </row>
    <row r="686" spans="1:7">
      <c r="A686" s="73" t="str">
        <f t="shared" si="60"/>
        <v/>
      </c>
      <c r="B686" s="74" t="str">
        <f t="shared" si="61"/>
        <v/>
      </c>
      <c r="C686" s="75" t="str">
        <f>IF(A686="","",IF(variable,IF(A686&lt;MortgageCalculator!$L$6*periods_per_year,start_rate,IF(MortgageCalculator!$L$10&gt;=0,MIN(MortgageCalculator!$L$7,start_rate+MortgageCalculator!$L$10*ROUNDUP((A686-MortgageCalculator!$L$6*periods_per_year)/MortgageCalculator!$L$9,0)),MAX(MortgageCalculator!$L$8,start_rate+MortgageCalculator!$L$10*ROUNDUP((A686-MortgageCalculator!$L$6*periods_per_year)/MortgageCalculator!$L$9,0)))),start_rate))</f>
        <v/>
      </c>
      <c r="D686" s="76" t="str">
        <f t="shared" si="62"/>
        <v/>
      </c>
      <c r="E686" s="76" t="str">
        <f t="shared" si="63"/>
        <v/>
      </c>
      <c r="F686" s="76" t="str">
        <f t="shared" si="64"/>
        <v/>
      </c>
      <c r="G686" s="76" t="str">
        <f t="shared" si="65"/>
        <v/>
      </c>
    </row>
    <row r="687" spans="1:7">
      <c r="A687" s="73" t="str">
        <f t="shared" si="60"/>
        <v/>
      </c>
      <c r="B687" s="74" t="str">
        <f t="shared" si="61"/>
        <v/>
      </c>
      <c r="C687" s="75" t="str">
        <f>IF(A687="","",IF(variable,IF(A687&lt;MortgageCalculator!$L$6*periods_per_year,start_rate,IF(MortgageCalculator!$L$10&gt;=0,MIN(MortgageCalculator!$L$7,start_rate+MortgageCalculator!$L$10*ROUNDUP((A687-MortgageCalculator!$L$6*periods_per_year)/MortgageCalculator!$L$9,0)),MAX(MortgageCalculator!$L$8,start_rate+MortgageCalculator!$L$10*ROUNDUP((A687-MortgageCalculator!$L$6*periods_per_year)/MortgageCalculator!$L$9,0)))),start_rate))</f>
        <v/>
      </c>
      <c r="D687" s="76" t="str">
        <f t="shared" si="62"/>
        <v/>
      </c>
      <c r="E687" s="76" t="str">
        <f t="shared" si="63"/>
        <v/>
      </c>
      <c r="F687" s="76" t="str">
        <f t="shared" si="64"/>
        <v/>
      </c>
      <c r="G687" s="76" t="str">
        <f t="shared" si="65"/>
        <v/>
      </c>
    </row>
    <row r="688" spans="1:7">
      <c r="A688" s="73" t="str">
        <f t="shared" si="60"/>
        <v/>
      </c>
      <c r="B688" s="74" t="str">
        <f t="shared" si="61"/>
        <v/>
      </c>
      <c r="C688" s="75" t="str">
        <f>IF(A688="","",IF(variable,IF(A688&lt;MortgageCalculator!$L$6*periods_per_year,start_rate,IF(MortgageCalculator!$L$10&gt;=0,MIN(MortgageCalculator!$L$7,start_rate+MortgageCalculator!$L$10*ROUNDUP((A688-MortgageCalculator!$L$6*periods_per_year)/MortgageCalculator!$L$9,0)),MAX(MortgageCalculator!$L$8,start_rate+MortgageCalculator!$L$10*ROUNDUP((A688-MortgageCalculator!$L$6*periods_per_year)/MortgageCalculator!$L$9,0)))),start_rate))</f>
        <v/>
      </c>
      <c r="D688" s="76" t="str">
        <f t="shared" si="62"/>
        <v/>
      </c>
      <c r="E688" s="76" t="str">
        <f t="shared" si="63"/>
        <v/>
      </c>
      <c r="F688" s="76" t="str">
        <f t="shared" si="64"/>
        <v/>
      </c>
      <c r="G688" s="76" t="str">
        <f t="shared" si="65"/>
        <v/>
      </c>
    </row>
    <row r="689" spans="1:7">
      <c r="A689" s="73" t="str">
        <f t="shared" si="60"/>
        <v/>
      </c>
      <c r="B689" s="74" t="str">
        <f t="shared" si="61"/>
        <v/>
      </c>
      <c r="C689" s="75" t="str">
        <f>IF(A689="","",IF(variable,IF(A689&lt;MortgageCalculator!$L$6*periods_per_year,start_rate,IF(MortgageCalculator!$L$10&gt;=0,MIN(MortgageCalculator!$L$7,start_rate+MortgageCalculator!$L$10*ROUNDUP((A689-MortgageCalculator!$L$6*periods_per_year)/MortgageCalculator!$L$9,0)),MAX(MortgageCalculator!$L$8,start_rate+MortgageCalculator!$L$10*ROUNDUP((A689-MortgageCalculator!$L$6*periods_per_year)/MortgageCalculator!$L$9,0)))),start_rate))</f>
        <v/>
      </c>
      <c r="D689" s="76" t="str">
        <f t="shared" si="62"/>
        <v/>
      </c>
      <c r="E689" s="76" t="str">
        <f t="shared" si="63"/>
        <v/>
      </c>
      <c r="F689" s="76" t="str">
        <f t="shared" si="64"/>
        <v/>
      </c>
      <c r="G689" s="76" t="str">
        <f t="shared" si="65"/>
        <v/>
      </c>
    </row>
    <row r="690" spans="1:7">
      <c r="A690" s="73" t="str">
        <f t="shared" si="60"/>
        <v/>
      </c>
      <c r="B690" s="74" t="str">
        <f t="shared" si="61"/>
        <v/>
      </c>
      <c r="C690" s="75" t="str">
        <f>IF(A690="","",IF(variable,IF(A690&lt;MortgageCalculator!$L$6*periods_per_year,start_rate,IF(MortgageCalculator!$L$10&gt;=0,MIN(MortgageCalculator!$L$7,start_rate+MortgageCalculator!$L$10*ROUNDUP((A690-MortgageCalculator!$L$6*periods_per_year)/MortgageCalculator!$L$9,0)),MAX(MortgageCalculator!$L$8,start_rate+MortgageCalculator!$L$10*ROUNDUP((A690-MortgageCalculator!$L$6*periods_per_year)/MortgageCalculator!$L$9,0)))),start_rate))</f>
        <v/>
      </c>
      <c r="D690" s="76" t="str">
        <f t="shared" si="62"/>
        <v/>
      </c>
      <c r="E690" s="76" t="str">
        <f t="shared" si="63"/>
        <v/>
      </c>
      <c r="F690" s="76" t="str">
        <f t="shared" si="64"/>
        <v/>
      </c>
      <c r="G690" s="76" t="str">
        <f t="shared" si="65"/>
        <v/>
      </c>
    </row>
    <row r="691" spans="1:7">
      <c r="A691" s="73" t="str">
        <f t="shared" si="60"/>
        <v/>
      </c>
      <c r="B691" s="74" t="str">
        <f t="shared" si="61"/>
        <v/>
      </c>
      <c r="C691" s="75" t="str">
        <f>IF(A691="","",IF(variable,IF(A691&lt;MortgageCalculator!$L$6*periods_per_year,start_rate,IF(MortgageCalculator!$L$10&gt;=0,MIN(MortgageCalculator!$L$7,start_rate+MortgageCalculator!$L$10*ROUNDUP((A691-MortgageCalculator!$L$6*periods_per_year)/MortgageCalculator!$L$9,0)),MAX(MortgageCalculator!$L$8,start_rate+MortgageCalculator!$L$10*ROUNDUP((A691-MortgageCalculator!$L$6*periods_per_year)/MortgageCalculator!$L$9,0)))),start_rate))</f>
        <v/>
      </c>
      <c r="D691" s="76" t="str">
        <f t="shared" si="62"/>
        <v/>
      </c>
      <c r="E691" s="76" t="str">
        <f t="shared" si="63"/>
        <v/>
      </c>
      <c r="F691" s="76" t="str">
        <f t="shared" si="64"/>
        <v/>
      </c>
      <c r="G691" s="76" t="str">
        <f t="shared" si="65"/>
        <v/>
      </c>
    </row>
    <row r="692" spans="1:7">
      <c r="A692" s="73" t="str">
        <f t="shared" si="60"/>
        <v/>
      </c>
      <c r="B692" s="74" t="str">
        <f t="shared" si="61"/>
        <v/>
      </c>
      <c r="C692" s="75" t="str">
        <f>IF(A692="","",IF(variable,IF(A692&lt;MortgageCalculator!$L$6*periods_per_year,start_rate,IF(MortgageCalculator!$L$10&gt;=0,MIN(MortgageCalculator!$L$7,start_rate+MortgageCalculator!$L$10*ROUNDUP((A692-MortgageCalculator!$L$6*periods_per_year)/MortgageCalculator!$L$9,0)),MAX(MortgageCalculator!$L$8,start_rate+MortgageCalculator!$L$10*ROUNDUP((A692-MortgageCalculator!$L$6*periods_per_year)/MortgageCalculator!$L$9,0)))),start_rate))</f>
        <v/>
      </c>
      <c r="D692" s="76" t="str">
        <f t="shared" si="62"/>
        <v/>
      </c>
      <c r="E692" s="76" t="str">
        <f t="shared" si="63"/>
        <v/>
      </c>
      <c r="F692" s="76" t="str">
        <f t="shared" si="64"/>
        <v/>
      </c>
      <c r="G692" s="76" t="str">
        <f t="shared" si="65"/>
        <v/>
      </c>
    </row>
    <row r="693" spans="1:7">
      <c r="A693" s="73" t="str">
        <f t="shared" si="60"/>
        <v/>
      </c>
      <c r="B693" s="74" t="str">
        <f t="shared" si="61"/>
        <v/>
      </c>
      <c r="C693" s="75" t="str">
        <f>IF(A693="","",IF(variable,IF(A693&lt;MortgageCalculator!$L$6*periods_per_year,start_rate,IF(MortgageCalculator!$L$10&gt;=0,MIN(MortgageCalculator!$L$7,start_rate+MortgageCalculator!$L$10*ROUNDUP((A693-MortgageCalculator!$L$6*periods_per_year)/MortgageCalculator!$L$9,0)),MAX(MortgageCalculator!$L$8,start_rate+MortgageCalculator!$L$10*ROUNDUP((A693-MortgageCalculator!$L$6*periods_per_year)/MortgageCalculator!$L$9,0)))),start_rate))</f>
        <v/>
      </c>
      <c r="D693" s="76" t="str">
        <f t="shared" si="62"/>
        <v/>
      </c>
      <c r="E693" s="76" t="str">
        <f t="shared" si="63"/>
        <v/>
      </c>
      <c r="F693" s="76" t="str">
        <f t="shared" si="64"/>
        <v/>
      </c>
      <c r="G693" s="76" t="str">
        <f t="shared" si="65"/>
        <v/>
      </c>
    </row>
    <row r="694" spans="1:7">
      <c r="A694" s="73" t="str">
        <f t="shared" si="60"/>
        <v/>
      </c>
      <c r="B694" s="74" t="str">
        <f t="shared" si="61"/>
        <v/>
      </c>
      <c r="C694" s="75" t="str">
        <f>IF(A694="","",IF(variable,IF(A694&lt;MortgageCalculator!$L$6*periods_per_year,start_rate,IF(MortgageCalculator!$L$10&gt;=0,MIN(MortgageCalculator!$L$7,start_rate+MortgageCalculator!$L$10*ROUNDUP((A694-MortgageCalculator!$L$6*periods_per_year)/MortgageCalculator!$L$9,0)),MAX(MortgageCalculator!$L$8,start_rate+MortgageCalculator!$L$10*ROUNDUP((A694-MortgageCalculator!$L$6*periods_per_year)/MortgageCalculator!$L$9,0)))),start_rate))</f>
        <v/>
      </c>
      <c r="D694" s="76" t="str">
        <f t="shared" si="62"/>
        <v/>
      </c>
      <c r="E694" s="76" t="str">
        <f t="shared" si="63"/>
        <v/>
      </c>
      <c r="F694" s="76" t="str">
        <f t="shared" si="64"/>
        <v/>
      </c>
      <c r="G694" s="76" t="str">
        <f t="shared" si="65"/>
        <v/>
      </c>
    </row>
    <row r="695" spans="1:7">
      <c r="A695" s="73" t="str">
        <f t="shared" si="60"/>
        <v/>
      </c>
      <c r="B695" s="74" t="str">
        <f t="shared" si="61"/>
        <v/>
      </c>
      <c r="C695" s="75" t="str">
        <f>IF(A695="","",IF(variable,IF(A695&lt;MortgageCalculator!$L$6*periods_per_year,start_rate,IF(MortgageCalculator!$L$10&gt;=0,MIN(MortgageCalculator!$L$7,start_rate+MortgageCalculator!$L$10*ROUNDUP((A695-MortgageCalculator!$L$6*periods_per_year)/MortgageCalculator!$L$9,0)),MAX(MortgageCalculator!$L$8,start_rate+MortgageCalculator!$L$10*ROUNDUP((A695-MortgageCalculator!$L$6*periods_per_year)/MortgageCalculator!$L$9,0)))),start_rate))</f>
        <v/>
      </c>
      <c r="D695" s="76" t="str">
        <f t="shared" si="62"/>
        <v/>
      </c>
      <c r="E695" s="76" t="str">
        <f t="shared" si="63"/>
        <v/>
      </c>
      <c r="F695" s="76" t="str">
        <f t="shared" si="64"/>
        <v/>
      </c>
      <c r="G695" s="76" t="str">
        <f t="shared" si="65"/>
        <v/>
      </c>
    </row>
    <row r="696" spans="1:7">
      <c r="A696" s="73" t="str">
        <f t="shared" si="60"/>
        <v/>
      </c>
      <c r="B696" s="74" t="str">
        <f t="shared" si="61"/>
        <v/>
      </c>
      <c r="C696" s="75" t="str">
        <f>IF(A696="","",IF(variable,IF(A696&lt;MortgageCalculator!$L$6*periods_per_year,start_rate,IF(MortgageCalculator!$L$10&gt;=0,MIN(MortgageCalculator!$L$7,start_rate+MortgageCalculator!$L$10*ROUNDUP((A696-MortgageCalculator!$L$6*periods_per_year)/MortgageCalculator!$L$9,0)),MAX(MortgageCalculator!$L$8,start_rate+MortgageCalculator!$L$10*ROUNDUP((A696-MortgageCalculator!$L$6*periods_per_year)/MortgageCalculator!$L$9,0)))),start_rate))</f>
        <v/>
      </c>
      <c r="D696" s="76" t="str">
        <f t="shared" si="62"/>
        <v/>
      </c>
      <c r="E696" s="76" t="str">
        <f t="shared" si="63"/>
        <v/>
      </c>
      <c r="F696" s="76" t="str">
        <f t="shared" si="64"/>
        <v/>
      </c>
      <c r="G696" s="76" t="str">
        <f t="shared" si="65"/>
        <v/>
      </c>
    </row>
    <row r="697" spans="1:7">
      <c r="A697" s="73" t="str">
        <f t="shared" si="60"/>
        <v/>
      </c>
      <c r="B697" s="74" t="str">
        <f t="shared" si="61"/>
        <v/>
      </c>
      <c r="C697" s="75" t="str">
        <f>IF(A697="","",IF(variable,IF(A697&lt;MortgageCalculator!$L$6*periods_per_year,start_rate,IF(MortgageCalculator!$L$10&gt;=0,MIN(MortgageCalculator!$L$7,start_rate+MortgageCalculator!$L$10*ROUNDUP((A697-MortgageCalculator!$L$6*periods_per_year)/MortgageCalculator!$L$9,0)),MAX(MortgageCalculator!$L$8,start_rate+MortgageCalculator!$L$10*ROUNDUP((A697-MortgageCalculator!$L$6*periods_per_year)/MortgageCalculator!$L$9,0)))),start_rate))</f>
        <v/>
      </c>
      <c r="D697" s="76" t="str">
        <f t="shared" si="62"/>
        <v/>
      </c>
      <c r="E697" s="76" t="str">
        <f t="shared" si="63"/>
        <v/>
      </c>
      <c r="F697" s="76" t="str">
        <f t="shared" si="64"/>
        <v/>
      </c>
      <c r="G697" s="76" t="str">
        <f t="shared" si="65"/>
        <v/>
      </c>
    </row>
    <row r="698" spans="1:7">
      <c r="A698" s="73" t="str">
        <f t="shared" si="60"/>
        <v/>
      </c>
      <c r="B698" s="74" t="str">
        <f t="shared" si="61"/>
        <v/>
      </c>
      <c r="C698" s="75" t="str">
        <f>IF(A698="","",IF(variable,IF(A698&lt;MortgageCalculator!$L$6*periods_per_year,start_rate,IF(MortgageCalculator!$L$10&gt;=0,MIN(MortgageCalculator!$L$7,start_rate+MortgageCalculator!$L$10*ROUNDUP((A698-MortgageCalculator!$L$6*periods_per_year)/MortgageCalculator!$L$9,0)),MAX(MortgageCalculator!$L$8,start_rate+MortgageCalculator!$L$10*ROUNDUP((A698-MortgageCalculator!$L$6*periods_per_year)/MortgageCalculator!$L$9,0)))),start_rate))</f>
        <v/>
      </c>
      <c r="D698" s="76" t="str">
        <f t="shared" si="62"/>
        <v/>
      </c>
      <c r="E698" s="76" t="str">
        <f t="shared" si="63"/>
        <v/>
      </c>
      <c r="F698" s="76" t="str">
        <f t="shared" si="64"/>
        <v/>
      </c>
      <c r="G698" s="76" t="str">
        <f t="shared" si="65"/>
        <v/>
      </c>
    </row>
    <row r="699" spans="1:7">
      <c r="A699" s="73" t="str">
        <f t="shared" si="60"/>
        <v/>
      </c>
      <c r="B699" s="74" t="str">
        <f t="shared" si="61"/>
        <v/>
      </c>
      <c r="C699" s="75" t="str">
        <f>IF(A699="","",IF(variable,IF(A699&lt;MortgageCalculator!$L$6*periods_per_year,start_rate,IF(MortgageCalculator!$L$10&gt;=0,MIN(MortgageCalculator!$L$7,start_rate+MortgageCalculator!$L$10*ROUNDUP((A699-MortgageCalculator!$L$6*periods_per_year)/MortgageCalculator!$L$9,0)),MAX(MortgageCalculator!$L$8,start_rate+MortgageCalculator!$L$10*ROUNDUP((A699-MortgageCalculator!$L$6*periods_per_year)/MortgageCalculator!$L$9,0)))),start_rate))</f>
        <v/>
      </c>
      <c r="D699" s="76" t="str">
        <f t="shared" si="62"/>
        <v/>
      </c>
      <c r="E699" s="76" t="str">
        <f t="shared" si="63"/>
        <v/>
      </c>
      <c r="F699" s="76" t="str">
        <f t="shared" si="64"/>
        <v/>
      </c>
      <c r="G699" s="76" t="str">
        <f t="shared" si="65"/>
        <v/>
      </c>
    </row>
    <row r="700" spans="1:7">
      <c r="A700" s="73" t="str">
        <f t="shared" si="60"/>
        <v/>
      </c>
      <c r="B700" s="74" t="str">
        <f t="shared" si="61"/>
        <v/>
      </c>
      <c r="C700" s="75" t="str">
        <f>IF(A700="","",IF(variable,IF(A700&lt;MortgageCalculator!$L$6*periods_per_year,start_rate,IF(MortgageCalculator!$L$10&gt;=0,MIN(MortgageCalculator!$L$7,start_rate+MortgageCalculator!$L$10*ROUNDUP((A700-MortgageCalculator!$L$6*periods_per_year)/MortgageCalculator!$L$9,0)),MAX(MortgageCalculator!$L$8,start_rate+MortgageCalculator!$L$10*ROUNDUP((A700-MortgageCalculator!$L$6*periods_per_year)/MortgageCalculator!$L$9,0)))),start_rate))</f>
        <v/>
      </c>
      <c r="D700" s="76" t="str">
        <f t="shared" si="62"/>
        <v/>
      </c>
      <c r="E700" s="76" t="str">
        <f t="shared" si="63"/>
        <v/>
      </c>
      <c r="F700" s="76" t="str">
        <f t="shared" si="64"/>
        <v/>
      </c>
      <c r="G700" s="76" t="str">
        <f t="shared" si="65"/>
        <v/>
      </c>
    </row>
    <row r="701" spans="1:7">
      <c r="A701" s="73" t="str">
        <f t="shared" si="60"/>
        <v/>
      </c>
      <c r="B701" s="74" t="str">
        <f t="shared" si="61"/>
        <v/>
      </c>
      <c r="C701" s="75" t="str">
        <f>IF(A701="","",IF(variable,IF(A701&lt;MortgageCalculator!$L$6*periods_per_year,start_rate,IF(MortgageCalculator!$L$10&gt;=0,MIN(MortgageCalculator!$L$7,start_rate+MortgageCalculator!$L$10*ROUNDUP((A701-MortgageCalculator!$L$6*periods_per_year)/MortgageCalculator!$L$9,0)),MAX(MortgageCalculator!$L$8,start_rate+MortgageCalculator!$L$10*ROUNDUP((A701-MortgageCalculator!$L$6*periods_per_year)/MortgageCalculator!$L$9,0)))),start_rate))</f>
        <v/>
      </c>
      <c r="D701" s="76" t="str">
        <f t="shared" si="62"/>
        <v/>
      </c>
      <c r="E701" s="76" t="str">
        <f t="shared" si="63"/>
        <v/>
      </c>
      <c r="F701" s="76" t="str">
        <f t="shared" si="64"/>
        <v/>
      </c>
      <c r="G701" s="76" t="str">
        <f t="shared" si="65"/>
        <v/>
      </c>
    </row>
    <row r="702" spans="1:7">
      <c r="A702" s="73" t="str">
        <f t="shared" si="60"/>
        <v/>
      </c>
      <c r="B702" s="74" t="str">
        <f t="shared" si="61"/>
        <v/>
      </c>
      <c r="C702" s="75" t="str">
        <f>IF(A702="","",IF(variable,IF(A702&lt;MortgageCalculator!$L$6*periods_per_year,start_rate,IF(MortgageCalculator!$L$10&gt;=0,MIN(MortgageCalculator!$L$7,start_rate+MortgageCalculator!$L$10*ROUNDUP((A702-MortgageCalculator!$L$6*periods_per_year)/MortgageCalculator!$L$9,0)),MAX(MortgageCalculator!$L$8,start_rate+MortgageCalculator!$L$10*ROUNDUP((A702-MortgageCalculator!$L$6*periods_per_year)/MortgageCalculator!$L$9,0)))),start_rate))</f>
        <v/>
      </c>
      <c r="D702" s="76" t="str">
        <f t="shared" si="62"/>
        <v/>
      </c>
      <c r="E702" s="76" t="str">
        <f t="shared" si="63"/>
        <v/>
      </c>
      <c r="F702" s="76" t="str">
        <f t="shared" si="64"/>
        <v/>
      </c>
      <c r="G702" s="76" t="str">
        <f t="shared" si="65"/>
        <v/>
      </c>
    </row>
    <row r="703" spans="1:7">
      <c r="A703" s="73" t="str">
        <f t="shared" si="60"/>
        <v/>
      </c>
      <c r="B703" s="74" t="str">
        <f t="shared" si="61"/>
        <v/>
      </c>
      <c r="C703" s="75" t="str">
        <f>IF(A703="","",IF(variable,IF(A703&lt;MortgageCalculator!$L$6*periods_per_year,start_rate,IF(MortgageCalculator!$L$10&gt;=0,MIN(MortgageCalculator!$L$7,start_rate+MortgageCalculator!$L$10*ROUNDUP((A703-MortgageCalculator!$L$6*periods_per_year)/MortgageCalculator!$L$9,0)),MAX(MortgageCalculator!$L$8,start_rate+MortgageCalculator!$L$10*ROUNDUP((A703-MortgageCalculator!$L$6*periods_per_year)/MortgageCalculator!$L$9,0)))),start_rate))</f>
        <v/>
      </c>
      <c r="D703" s="76" t="str">
        <f t="shared" si="62"/>
        <v/>
      </c>
      <c r="E703" s="76" t="str">
        <f t="shared" si="63"/>
        <v/>
      </c>
      <c r="F703" s="76" t="str">
        <f t="shared" si="64"/>
        <v/>
      </c>
      <c r="G703" s="76" t="str">
        <f t="shared" si="65"/>
        <v/>
      </c>
    </row>
    <row r="704" spans="1:7">
      <c r="A704" s="73" t="str">
        <f t="shared" si="60"/>
        <v/>
      </c>
      <c r="B704" s="74" t="str">
        <f t="shared" si="61"/>
        <v/>
      </c>
      <c r="C704" s="75" t="str">
        <f>IF(A704="","",IF(variable,IF(A704&lt;MortgageCalculator!$L$6*periods_per_year,start_rate,IF(MortgageCalculator!$L$10&gt;=0,MIN(MortgageCalculator!$L$7,start_rate+MortgageCalculator!$L$10*ROUNDUP((A704-MortgageCalculator!$L$6*periods_per_year)/MortgageCalculator!$L$9,0)),MAX(MortgageCalculator!$L$8,start_rate+MortgageCalculator!$L$10*ROUNDUP((A704-MortgageCalculator!$L$6*periods_per_year)/MortgageCalculator!$L$9,0)))),start_rate))</f>
        <v/>
      </c>
      <c r="D704" s="76" t="str">
        <f t="shared" si="62"/>
        <v/>
      </c>
      <c r="E704" s="76" t="str">
        <f t="shared" si="63"/>
        <v/>
      </c>
      <c r="F704" s="76" t="str">
        <f t="shared" si="64"/>
        <v/>
      </c>
      <c r="G704" s="76" t="str">
        <f t="shared" si="65"/>
        <v/>
      </c>
    </row>
    <row r="705" spans="1:7">
      <c r="A705" s="73" t="str">
        <f t="shared" si="60"/>
        <v/>
      </c>
      <c r="B705" s="74" t="str">
        <f t="shared" si="61"/>
        <v/>
      </c>
      <c r="C705" s="75" t="str">
        <f>IF(A705="","",IF(variable,IF(A705&lt;MortgageCalculator!$L$6*periods_per_year,start_rate,IF(MortgageCalculator!$L$10&gt;=0,MIN(MortgageCalculator!$L$7,start_rate+MortgageCalculator!$L$10*ROUNDUP((A705-MortgageCalculator!$L$6*periods_per_year)/MortgageCalculator!$L$9,0)),MAX(MortgageCalculator!$L$8,start_rate+MortgageCalculator!$L$10*ROUNDUP((A705-MortgageCalculator!$L$6*periods_per_year)/MortgageCalculator!$L$9,0)))),start_rate))</f>
        <v/>
      </c>
      <c r="D705" s="76" t="str">
        <f t="shared" si="62"/>
        <v/>
      </c>
      <c r="E705" s="76" t="str">
        <f t="shared" si="63"/>
        <v/>
      </c>
      <c r="F705" s="76" t="str">
        <f t="shared" si="64"/>
        <v/>
      </c>
      <c r="G705" s="76" t="str">
        <f t="shared" si="65"/>
        <v/>
      </c>
    </row>
    <row r="706" spans="1:7">
      <c r="A706" s="73" t="str">
        <f t="shared" si="60"/>
        <v/>
      </c>
      <c r="B706" s="74" t="str">
        <f t="shared" si="61"/>
        <v/>
      </c>
      <c r="C706" s="75" t="str">
        <f>IF(A706="","",IF(variable,IF(A706&lt;MortgageCalculator!$L$6*periods_per_year,start_rate,IF(MortgageCalculator!$L$10&gt;=0,MIN(MortgageCalculator!$L$7,start_rate+MortgageCalculator!$L$10*ROUNDUP((A706-MortgageCalculator!$L$6*periods_per_year)/MortgageCalculator!$L$9,0)),MAX(MortgageCalculator!$L$8,start_rate+MortgageCalculator!$L$10*ROUNDUP((A706-MortgageCalculator!$L$6*periods_per_year)/MortgageCalculator!$L$9,0)))),start_rate))</f>
        <v/>
      </c>
      <c r="D706" s="76" t="str">
        <f t="shared" si="62"/>
        <v/>
      </c>
      <c r="E706" s="76" t="str">
        <f t="shared" si="63"/>
        <v/>
      </c>
      <c r="F706" s="76" t="str">
        <f t="shared" si="64"/>
        <v/>
      </c>
      <c r="G706" s="76" t="str">
        <f t="shared" si="65"/>
        <v/>
      </c>
    </row>
    <row r="707" spans="1:7">
      <c r="A707" s="73" t="str">
        <f t="shared" si="60"/>
        <v/>
      </c>
      <c r="B707" s="74" t="str">
        <f t="shared" si="61"/>
        <v/>
      </c>
      <c r="C707" s="75" t="str">
        <f>IF(A707="","",IF(variable,IF(A707&lt;MortgageCalculator!$L$6*periods_per_year,start_rate,IF(MortgageCalculator!$L$10&gt;=0,MIN(MortgageCalculator!$L$7,start_rate+MortgageCalculator!$L$10*ROUNDUP((A707-MortgageCalculator!$L$6*periods_per_year)/MortgageCalculator!$L$9,0)),MAX(MortgageCalculator!$L$8,start_rate+MortgageCalculator!$L$10*ROUNDUP((A707-MortgageCalculator!$L$6*periods_per_year)/MortgageCalculator!$L$9,0)))),start_rate))</f>
        <v/>
      </c>
      <c r="D707" s="76" t="str">
        <f t="shared" si="62"/>
        <v/>
      </c>
      <c r="E707" s="76" t="str">
        <f t="shared" si="63"/>
        <v/>
      </c>
      <c r="F707" s="76" t="str">
        <f t="shared" si="64"/>
        <v/>
      </c>
      <c r="G707" s="76" t="str">
        <f t="shared" si="65"/>
        <v/>
      </c>
    </row>
    <row r="708" spans="1:7">
      <c r="A708" s="73" t="str">
        <f t="shared" ref="A708:A771" si="66">IF(G707="","",IF(OR(A707&gt;=nper,ROUND(G707,2)&lt;=0),"",A707+1))</f>
        <v/>
      </c>
      <c r="B708" s="74" t="str">
        <f t="shared" ref="B708:B771" si="67">IF(A708="","",IF(OR(periods_per_year=26,periods_per_year=52),IF(periods_per_year=26,IF(A708=1,fpdate,B707+14),IF(periods_per_year=52,IF(A708=1,fpdate,B707+7),"n/a")),IF(periods_per_year=24,DATE(YEAR(fpdate),MONTH(fpdate)+(A708-1)/2+IF(AND(DAY(fpdate)&gt;=15,MOD(A708,2)=0),1,0),IF(MOD(A708,2)=0,IF(DAY(fpdate)&gt;=15,DAY(fpdate)-14,DAY(fpdate)+14),DAY(fpdate))),IF(DAY(DATE(YEAR(fpdate),MONTH(fpdate)+A708-1,DAY(fpdate)))&lt;&gt;DAY(fpdate),DATE(YEAR(fpdate),MONTH(fpdate)+A708,0),DATE(YEAR(fpdate),MONTH(fpdate)+A708-1,DAY(fpdate))))))</f>
        <v/>
      </c>
      <c r="C708" s="75" t="str">
        <f>IF(A708="","",IF(variable,IF(A708&lt;MortgageCalculator!$L$6*periods_per_year,start_rate,IF(MortgageCalculator!$L$10&gt;=0,MIN(MortgageCalculator!$L$7,start_rate+MortgageCalculator!$L$10*ROUNDUP((A708-MortgageCalculator!$L$6*periods_per_year)/MortgageCalculator!$L$9,0)),MAX(MortgageCalculator!$L$8,start_rate+MortgageCalculator!$L$10*ROUNDUP((A708-MortgageCalculator!$L$6*periods_per_year)/MortgageCalculator!$L$9,0)))),start_rate))</f>
        <v/>
      </c>
      <c r="D708" s="76" t="str">
        <f t="shared" ref="D708:D771" si="68">IF(A708="","",ROUND((((1+C708/CP)^(CP/periods_per_year))-1)*G707,2))</f>
        <v/>
      </c>
      <c r="E708" s="76" t="str">
        <f t="shared" ref="E708:E771" si="69">IF(A708="","",IF(A708=nper,G707+D708,MIN(G707+D708,IF(C708=C707,E707,ROUND(-PMT(((1+C708/CP)^(CP/periods_per_year))-1,nper-A708+1,G707),2)))))</f>
        <v/>
      </c>
      <c r="F708" s="76" t="str">
        <f t="shared" ref="F708:F771" si="70">IF(A708="","",E708-D708)</f>
        <v/>
      </c>
      <c r="G708" s="76" t="str">
        <f t="shared" ref="G708:G771" si="71">IF(A708="","",G707-F708)</f>
        <v/>
      </c>
    </row>
    <row r="709" spans="1:7">
      <c r="A709" s="73" t="str">
        <f t="shared" si="66"/>
        <v/>
      </c>
      <c r="B709" s="74" t="str">
        <f t="shared" si="67"/>
        <v/>
      </c>
      <c r="C709" s="75" t="str">
        <f>IF(A709="","",IF(variable,IF(A709&lt;MortgageCalculator!$L$6*periods_per_year,start_rate,IF(MortgageCalculator!$L$10&gt;=0,MIN(MortgageCalculator!$L$7,start_rate+MortgageCalculator!$L$10*ROUNDUP((A709-MortgageCalculator!$L$6*periods_per_year)/MortgageCalculator!$L$9,0)),MAX(MortgageCalculator!$L$8,start_rate+MortgageCalculator!$L$10*ROUNDUP((A709-MortgageCalculator!$L$6*periods_per_year)/MortgageCalculator!$L$9,0)))),start_rate))</f>
        <v/>
      </c>
      <c r="D709" s="76" t="str">
        <f t="shared" si="68"/>
        <v/>
      </c>
      <c r="E709" s="76" t="str">
        <f t="shared" si="69"/>
        <v/>
      </c>
      <c r="F709" s="76" t="str">
        <f t="shared" si="70"/>
        <v/>
      </c>
      <c r="G709" s="76" t="str">
        <f t="shared" si="71"/>
        <v/>
      </c>
    </row>
    <row r="710" spans="1:7">
      <c r="A710" s="73" t="str">
        <f t="shared" si="66"/>
        <v/>
      </c>
      <c r="B710" s="74" t="str">
        <f t="shared" si="67"/>
        <v/>
      </c>
      <c r="C710" s="75" t="str">
        <f>IF(A710="","",IF(variable,IF(A710&lt;MortgageCalculator!$L$6*periods_per_year,start_rate,IF(MortgageCalculator!$L$10&gt;=0,MIN(MortgageCalculator!$L$7,start_rate+MortgageCalculator!$L$10*ROUNDUP((A710-MortgageCalculator!$L$6*periods_per_year)/MortgageCalculator!$L$9,0)),MAX(MortgageCalculator!$L$8,start_rate+MortgageCalculator!$L$10*ROUNDUP((A710-MortgageCalculator!$L$6*periods_per_year)/MortgageCalculator!$L$9,0)))),start_rate))</f>
        <v/>
      </c>
      <c r="D710" s="76" t="str">
        <f t="shared" si="68"/>
        <v/>
      </c>
      <c r="E710" s="76" t="str">
        <f t="shared" si="69"/>
        <v/>
      </c>
      <c r="F710" s="76" t="str">
        <f t="shared" si="70"/>
        <v/>
      </c>
      <c r="G710" s="76" t="str">
        <f t="shared" si="71"/>
        <v/>
      </c>
    </row>
    <row r="711" spans="1:7">
      <c r="A711" s="73" t="str">
        <f t="shared" si="66"/>
        <v/>
      </c>
      <c r="B711" s="74" t="str">
        <f t="shared" si="67"/>
        <v/>
      </c>
      <c r="C711" s="75" t="str">
        <f>IF(A711="","",IF(variable,IF(A711&lt;MortgageCalculator!$L$6*periods_per_year,start_rate,IF(MortgageCalculator!$L$10&gt;=0,MIN(MortgageCalculator!$L$7,start_rate+MortgageCalculator!$L$10*ROUNDUP((A711-MortgageCalculator!$L$6*periods_per_year)/MortgageCalculator!$L$9,0)),MAX(MortgageCalculator!$L$8,start_rate+MortgageCalculator!$L$10*ROUNDUP((A711-MortgageCalculator!$L$6*periods_per_year)/MortgageCalculator!$L$9,0)))),start_rate))</f>
        <v/>
      </c>
      <c r="D711" s="76" t="str">
        <f t="shared" si="68"/>
        <v/>
      </c>
      <c r="E711" s="76" t="str">
        <f t="shared" si="69"/>
        <v/>
      </c>
      <c r="F711" s="76" t="str">
        <f t="shared" si="70"/>
        <v/>
      </c>
      <c r="G711" s="76" t="str">
        <f t="shared" si="71"/>
        <v/>
      </c>
    </row>
    <row r="712" spans="1:7">
      <c r="A712" s="73" t="str">
        <f t="shared" si="66"/>
        <v/>
      </c>
      <c r="B712" s="74" t="str">
        <f t="shared" si="67"/>
        <v/>
      </c>
      <c r="C712" s="75" t="str">
        <f>IF(A712="","",IF(variable,IF(A712&lt;MortgageCalculator!$L$6*periods_per_year,start_rate,IF(MortgageCalculator!$L$10&gt;=0,MIN(MortgageCalculator!$L$7,start_rate+MortgageCalculator!$L$10*ROUNDUP((A712-MortgageCalculator!$L$6*periods_per_year)/MortgageCalculator!$L$9,0)),MAX(MortgageCalculator!$L$8,start_rate+MortgageCalculator!$L$10*ROUNDUP((A712-MortgageCalculator!$L$6*periods_per_year)/MortgageCalculator!$L$9,0)))),start_rate))</f>
        <v/>
      </c>
      <c r="D712" s="76" t="str">
        <f t="shared" si="68"/>
        <v/>
      </c>
      <c r="E712" s="76" t="str">
        <f t="shared" si="69"/>
        <v/>
      </c>
      <c r="F712" s="76" t="str">
        <f t="shared" si="70"/>
        <v/>
      </c>
      <c r="G712" s="76" t="str">
        <f t="shared" si="71"/>
        <v/>
      </c>
    </row>
    <row r="713" spans="1:7">
      <c r="A713" s="73" t="str">
        <f t="shared" si="66"/>
        <v/>
      </c>
      <c r="B713" s="74" t="str">
        <f t="shared" si="67"/>
        <v/>
      </c>
      <c r="C713" s="75" t="str">
        <f>IF(A713="","",IF(variable,IF(A713&lt;MortgageCalculator!$L$6*periods_per_year,start_rate,IF(MortgageCalculator!$L$10&gt;=0,MIN(MortgageCalculator!$L$7,start_rate+MortgageCalculator!$L$10*ROUNDUP((A713-MortgageCalculator!$L$6*periods_per_year)/MortgageCalculator!$L$9,0)),MAX(MortgageCalculator!$L$8,start_rate+MortgageCalculator!$L$10*ROUNDUP((A713-MortgageCalculator!$L$6*periods_per_year)/MortgageCalculator!$L$9,0)))),start_rate))</f>
        <v/>
      </c>
      <c r="D713" s="76" t="str">
        <f t="shared" si="68"/>
        <v/>
      </c>
      <c r="E713" s="76" t="str">
        <f t="shared" si="69"/>
        <v/>
      </c>
      <c r="F713" s="76" t="str">
        <f t="shared" si="70"/>
        <v/>
      </c>
      <c r="G713" s="76" t="str">
        <f t="shared" si="71"/>
        <v/>
      </c>
    </row>
    <row r="714" spans="1:7">
      <c r="A714" s="73" t="str">
        <f t="shared" si="66"/>
        <v/>
      </c>
      <c r="B714" s="74" t="str">
        <f t="shared" si="67"/>
        <v/>
      </c>
      <c r="C714" s="75" t="str">
        <f>IF(A714="","",IF(variable,IF(A714&lt;MortgageCalculator!$L$6*periods_per_year,start_rate,IF(MortgageCalculator!$L$10&gt;=0,MIN(MortgageCalculator!$L$7,start_rate+MortgageCalculator!$L$10*ROUNDUP((A714-MortgageCalculator!$L$6*periods_per_year)/MortgageCalculator!$L$9,0)),MAX(MortgageCalculator!$L$8,start_rate+MortgageCalculator!$L$10*ROUNDUP((A714-MortgageCalculator!$L$6*periods_per_year)/MortgageCalculator!$L$9,0)))),start_rate))</f>
        <v/>
      </c>
      <c r="D714" s="76" t="str">
        <f t="shared" si="68"/>
        <v/>
      </c>
      <c r="E714" s="76" t="str">
        <f t="shared" si="69"/>
        <v/>
      </c>
      <c r="F714" s="76" t="str">
        <f t="shared" si="70"/>
        <v/>
      </c>
      <c r="G714" s="76" t="str">
        <f t="shared" si="71"/>
        <v/>
      </c>
    </row>
    <row r="715" spans="1:7">
      <c r="A715" s="73" t="str">
        <f t="shared" si="66"/>
        <v/>
      </c>
      <c r="B715" s="74" t="str">
        <f t="shared" si="67"/>
        <v/>
      </c>
      <c r="C715" s="75" t="str">
        <f>IF(A715="","",IF(variable,IF(A715&lt;MortgageCalculator!$L$6*periods_per_year,start_rate,IF(MortgageCalculator!$L$10&gt;=0,MIN(MortgageCalculator!$L$7,start_rate+MortgageCalculator!$L$10*ROUNDUP((A715-MortgageCalculator!$L$6*periods_per_year)/MortgageCalculator!$L$9,0)),MAX(MortgageCalculator!$L$8,start_rate+MortgageCalculator!$L$10*ROUNDUP((A715-MortgageCalculator!$L$6*periods_per_year)/MortgageCalculator!$L$9,0)))),start_rate))</f>
        <v/>
      </c>
      <c r="D715" s="76" t="str">
        <f t="shared" si="68"/>
        <v/>
      </c>
      <c r="E715" s="76" t="str">
        <f t="shared" si="69"/>
        <v/>
      </c>
      <c r="F715" s="76" t="str">
        <f t="shared" si="70"/>
        <v/>
      </c>
      <c r="G715" s="76" t="str">
        <f t="shared" si="71"/>
        <v/>
      </c>
    </row>
    <row r="716" spans="1:7">
      <c r="A716" s="73" t="str">
        <f t="shared" si="66"/>
        <v/>
      </c>
      <c r="B716" s="74" t="str">
        <f t="shared" si="67"/>
        <v/>
      </c>
      <c r="C716" s="75" t="str">
        <f>IF(A716="","",IF(variable,IF(A716&lt;MortgageCalculator!$L$6*periods_per_year,start_rate,IF(MortgageCalculator!$L$10&gt;=0,MIN(MortgageCalculator!$L$7,start_rate+MortgageCalculator!$L$10*ROUNDUP((A716-MortgageCalculator!$L$6*periods_per_year)/MortgageCalculator!$L$9,0)),MAX(MortgageCalculator!$L$8,start_rate+MortgageCalculator!$L$10*ROUNDUP((A716-MortgageCalculator!$L$6*periods_per_year)/MortgageCalculator!$L$9,0)))),start_rate))</f>
        <v/>
      </c>
      <c r="D716" s="76" t="str">
        <f t="shared" si="68"/>
        <v/>
      </c>
      <c r="E716" s="76" t="str">
        <f t="shared" si="69"/>
        <v/>
      </c>
      <c r="F716" s="76" t="str">
        <f t="shared" si="70"/>
        <v/>
      </c>
      <c r="G716" s="76" t="str">
        <f t="shared" si="71"/>
        <v/>
      </c>
    </row>
    <row r="717" spans="1:7">
      <c r="A717" s="73" t="str">
        <f t="shared" si="66"/>
        <v/>
      </c>
      <c r="B717" s="74" t="str">
        <f t="shared" si="67"/>
        <v/>
      </c>
      <c r="C717" s="75" t="str">
        <f>IF(A717="","",IF(variable,IF(A717&lt;MortgageCalculator!$L$6*periods_per_year,start_rate,IF(MortgageCalculator!$L$10&gt;=0,MIN(MortgageCalculator!$L$7,start_rate+MortgageCalculator!$L$10*ROUNDUP((A717-MortgageCalculator!$L$6*periods_per_year)/MortgageCalculator!$L$9,0)),MAX(MortgageCalculator!$L$8,start_rate+MortgageCalculator!$L$10*ROUNDUP((A717-MortgageCalculator!$L$6*periods_per_year)/MortgageCalculator!$L$9,0)))),start_rate))</f>
        <v/>
      </c>
      <c r="D717" s="76" t="str">
        <f t="shared" si="68"/>
        <v/>
      </c>
      <c r="E717" s="76" t="str">
        <f t="shared" si="69"/>
        <v/>
      </c>
      <c r="F717" s="76" t="str">
        <f t="shared" si="70"/>
        <v/>
      </c>
      <c r="G717" s="76" t="str">
        <f t="shared" si="71"/>
        <v/>
      </c>
    </row>
    <row r="718" spans="1:7">
      <c r="A718" s="73" t="str">
        <f t="shared" si="66"/>
        <v/>
      </c>
      <c r="B718" s="74" t="str">
        <f t="shared" si="67"/>
        <v/>
      </c>
      <c r="C718" s="75" t="str">
        <f>IF(A718="","",IF(variable,IF(A718&lt;MortgageCalculator!$L$6*periods_per_year,start_rate,IF(MortgageCalculator!$L$10&gt;=0,MIN(MortgageCalculator!$L$7,start_rate+MortgageCalculator!$L$10*ROUNDUP((A718-MortgageCalculator!$L$6*periods_per_year)/MortgageCalculator!$L$9,0)),MAX(MortgageCalculator!$L$8,start_rate+MortgageCalculator!$L$10*ROUNDUP((A718-MortgageCalculator!$L$6*periods_per_year)/MortgageCalculator!$L$9,0)))),start_rate))</f>
        <v/>
      </c>
      <c r="D718" s="76" t="str">
        <f t="shared" si="68"/>
        <v/>
      </c>
      <c r="E718" s="76" t="str">
        <f t="shared" si="69"/>
        <v/>
      </c>
      <c r="F718" s="76" t="str">
        <f t="shared" si="70"/>
        <v/>
      </c>
      <c r="G718" s="76" t="str">
        <f t="shared" si="71"/>
        <v/>
      </c>
    </row>
    <row r="719" spans="1:7">
      <c r="A719" s="73" t="str">
        <f t="shared" si="66"/>
        <v/>
      </c>
      <c r="B719" s="74" t="str">
        <f t="shared" si="67"/>
        <v/>
      </c>
      <c r="C719" s="75" t="str">
        <f>IF(A719="","",IF(variable,IF(A719&lt;MortgageCalculator!$L$6*periods_per_year,start_rate,IF(MortgageCalculator!$L$10&gt;=0,MIN(MortgageCalculator!$L$7,start_rate+MortgageCalculator!$L$10*ROUNDUP((A719-MortgageCalculator!$L$6*periods_per_year)/MortgageCalculator!$L$9,0)),MAX(MortgageCalculator!$L$8,start_rate+MortgageCalculator!$L$10*ROUNDUP((A719-MortgageCalculator!$L$6*periods_per_year)/MortgageCalculator!$L$9,0)))),start_rate))</f>
        <v/>
      </c>
      <c r="D719" s="76" t="str">
        <f t="shared" si="68"/>
        <v/>
      </c>
      <c r="E719" s="76" t="str">
        <f t="shared" si="69"/>
        <v/>
      </c>
      <c r="F719" s="76" t="str">
        <f t="shared" si="70"/>
        <v/>
      </c>
      <c r="G719" s="76" t="str">
        <f t="shared" si="71"/>
        <v/>
      </c>
    </row>
    <row r="720" spans="1:7">
      <c r="A720" s="73" t="str">
        <f t="shared" si="66"/>
        <v/>
      </c>
      <c r="B720" s="74" t="str">
        <f t="shared" si="67"/>
        <v/>
      </c>
      <c r="C720" s="75" t="str">
        <f>IF(A720="","",IF(variable,IF(A720&lt;MortgageCalculator!$L$6*periods_per_year,start_rate,IF(MortgageCalculator!$L$10&gt;=0,MIN(MortgageCalculator!$L$7,start_rate+MortgageCalculator!$L$10*ROUNDUP((A720-MortgageCalculator!$L$6*periods_per_year)/MortgageCalculator!$L$9,0)),MAX(MortgageCalculator!$L$8,start_rate+MortgageCalculator!$L$10*ROUNDUP((A720-MortgageCalculator!$L$6*periods_per_year)/MortgageCalculator!$L$9,0)))),start_rate))</f>
        <v/>
      </c>
      <c r="D720" s="76" t="str">
        <f t="shared" si="68"/>
        <v/>
      </c>
      <c r="E720" s="76" t="str">
        <f t="shared" si="69"/>
        <v/>
      </c>
      <c r="F720" s="76" t="str">
        <f t="shared" si="70"/>
        <v/>
      </c>
      <c r="G720" s="76" t="str">
        <f t="shared" si="71"/>
        <v/>
      </c>
    </row>
    <row r="721" spans="1:7">
      <c r="A721" s="73" t="str">
        <f t="shared" si="66"/>
        <v/>
      </c>
      <c r="B721" s="74" t="str">
        <f t="shared" si="67"/>
        <v/>
      </c>
      <c r="C721" s="75" t="str">
        <f>IF(A721="","",IF(variable,IF(A721&lt;MortgageCalculator!$L$6*periods_per_year,start_rate,IF(MortgageCalculator!$L$10&gt;=0,MIN(MortgageCalculator!$L$7,start_rate+MortgageCalculator!$L$10*ROUNDUP((A721-MortgageCalculator!$L$6*periods_per_year)/MortgageCalculator!$L$9,0)),MAX(MortgageCalculator!$L$8,start_rate+MortgageCalculator!$L$10*ROUNDUP((A721-MortgageCalculator!$L$6*periods_per_year)/MortgageCalculator!$L$9,0)))),start_rate))</f>
        <v/>
      </c>
      <c r="D721" s="76" t="str">
        <f t="shared" si="68"/>
        <v/>
      </c>
      <c r="E721" s="76" t="str">
        <f t="shared" si="69"/>
        <v/>
      </c>
      <c r="F721" s="76" t="str">
        <f t="shared" si="70"/>
        <v/>
      </c>
      <c r="G721" s="76" t="str">
        <f t="shared" si="71"/>
        <v/>
      </c>
    </row>
    <row r="722" spans="1:7">
      <c r="A722" s="73" t="str">
        <f t="shared" si="66"/>
        <v/>
      </c>
      <c r="B722" s="74" t="str">
        <f t="shared" si="67"/>
        <v/>
      </c>
      <c r="C722" s="75" t="str">
        <f>IF(A722="","",IF(variable,IF(A722&lt;MortgageCalculator!$L$6*periods_per_year,start_rate,IF(MortgageCalculator!$L$10&gt;=0,MIN(MortgageCalculator!$L$7,start_rate+MortgageCalculator!$L$10*ROUNDUP((A722-MortgageCalculator!$L$6*periods_per_year)/MortgageCalculator!$L$9,0)),MAX(MortgageCalculator!$L$8,start_rate+MortgageCalculator!$L$10*ROUNDUP((A722-MortgageCalculator!$L$6*periods_per_year)/MortgageCalculator!$L$9,0)))),start_rate))</f>
        <v/>
      </c>
      <c r="D722" s="76" t="str">
        <f t="shared" si="68"/>
        <v/>
      </c>
      <c r="E722" s="76" t="str">
        <f t="shared" si="69"/>
        <v/>
      </c>
      <c r="F722" s="76" t="str">
        <f t="shared" si="70"/>
        <v/>
      </c>
      <c r="G722" s="76" t="str">
        <f t="shared" si="71"/>
        <v/>
      </c>
    </row>
    <row r="723" spans="1:7">
      <c r="A723" s="73" t="str">
        <f t="shared" si="66"/>
        <v/>
      </c>
      <c r="B723" s="74" t="str">
        <f t="shared" si="67"/>
        <v/>
      </c>
      <c r="C723" s="75" t="str">
        <f>IF(A723="","",IF(variable,IF(A723&lt;MortgageCalculator!$L$6*periods_per_year,start_rate,IF(MortgageCalculator!$L$10&gt;=0,MIN(MortgageCalculator!$L$7,start_rate+MortgageCalculator!$L$10*ROUNDUP((A723-MortgageCalculator!$L$6*periods_per_year)/MortgageCalculator!$L$9,0)),MAX(MortgageCalculator!$L$8,start_rate+MortgageCalculator!$L$10*ROUNDUP((A723-MortgageCalculator!$L$6*periods_per_year)/MortgageCalculator!$L$9,0)))),start_rate))</f>
        <v/>
      </c>
      <c r="D723" s="76" t="str">
        <f t="shared" si="68"/>
        <v/>
      </c>
      <c r="E723" s="76" t="str">
        <f t="shared" si="69"/>
        <v/>
      </c>
      <c r="F723" s="76" t="str">
        <f t="shared" si="70"/>
        <v/>
      </c>
      <c r="G723" s="76" t="str">
        <f t="shared" si="71"/>
        <v/>
      </c>
    </row>
    <row r="724" spans="1:7">
      <c r="A724" s="73" t="str">
        <f t="shared" si="66"/>
        <v/>
      </c>
      <c r="B724" s="74" t="str">
        <f t="shared" si="67"/>
        <v/>
      </c>
      <c r="C724" s="75" t="str">
        <f>IF(A724="","",IF(variable,IF(A724&lt;MortgageCalculator!$L$6*periods_per_year,start_rate,IF(MortgageCalculator!$L$10&gt;=0,MIN(MortgageCalculator!$L$7,start_rate+MortgageCalculator!$L$10*ROUNDUP((A724-MortgageCalculator!$L$6*periods_per_year)/MortgageCalculator!$L$9,0)),MAX(MortgageCalculator!$L$8,start_rate+MortgageCalculator!$L$10*ROUNDUP((A724-MortgageCalculator!$L$6*periods_per_year)/MortgageCalculator!$L$9,0)))),start_rate))</f>
        <v/>
      </c>
      <c r="D724" s="76" t="str">
        <f t="shared" si="68"/>
        <v/>
      </c>
      <c r="E724" s="76" t="str">
        <f t="shared" si="69"/>
        <v/>
      </c>
      <c r="F724" s="76" t="str">
        <f t="shared" si="70"/>
        <v/>
      </c>
      <c r="G724" s="76" t="str">
        <f t="shared" si="71"/>
        <v/>
      </c>
    </row>
    <row r="725" spans="1:7">
      <c r="A725" s="73" t="str">
        <f t="shared" si="66"/>
        <v/>
      </c>
      <c r="B725" s="74" t="str">
        <f t="shared" si="67"/>
        <v/>
      </c>
      <c r="C725" s="75" t="str">
        <f>IF(A725="","",IF(variable,IF(A725&lt;MortgageCalculator!$L$6*periods_per_year,start_rate,IF(MortgageCalculator!$L$10&gt;=0,MIN(MortgageCalculator!$L$7,start_rate+MortgageCalculator!$L$10*ROUNDUP((A725-MortgageCalculator!$L$6*periods_per_year)/MortgageCalculator!$L$9,0)),MAX(MortgageCalculator!$L$8,start_rate+MortgageCalculator!$L$10*ROUNDUP((A725-MortgageCalculator!$L$6*periods_per_year)/MortgageCalculator!$L$9,0)))),start_rate))</f>
        <v/>
      </c>
      <c r="D725" s="76" t="str">
        <f t="shared" si="68"/>
        <v/>
      </c>
      <c r="E725" s="76" t="str">
        <f t="shared" si="69"/>
        <v/>
      </c>
      <c r="F725" s="76" t="str">
        <f t="shared" si="70"/>
        <v/>
      </c>
      <c r="G725" s="76" t="str">
        <f t="shared" si="71"/>
        <v/>
      </c>
    </row>
    <row r="726" spans="1:7">
      <c r="A726" s="73" t="str">
        <f t="shared" si="66"/>
        <v/>
      </c>
      <c r="B726" s="74" t="str">
        <f t="shared" si="67"/>
        <v/>
      </c>
      <c r="C726" s="75" t="str">
        <f>IF(A726="","",IF(variable,IF(A726&lt;MortgageCalculator!$L$6*periods_per_year,start_rate,IF(MortgageCalculator!$L$10&gt;=0,MIN(MortgageCalculator!$L$7,start_rate+MortgageCalculator!$L$10*ROUNDUP((A726-MortgageCalculator!$L$6*periods_per_year)/MortgageCalculator!$L$9,0)),MAX(MortgageCalculator!$L$8,start_rate+MortgageCalculator!$L$10*ROUNDUP((A726-MortgageCalculator!$L$6*periods_per_year)/MortgageCalculator!$L$9,0)))),start_rate))</f>
        <v/>
      </c>
      <c r="D726" s="76" t="str">
        <f t="shared" si="68"/>
        <v/>
      </c>
      <c r="E726" s="76" t="str">
        <f t="shared" si="69"/>
        <v/>
      </c>
      <c r="F726" s="76" t="str">
        <f t="shared" si="70"/>
        <v/>
      </c>
      <c r="G726" s="76" t="str">
        <f t="shared" si="71"/>
        <v/>
      </c>
    </row>
    <row r="727" spans="1:7">
      <c r="A727" s="73" t="str">
        <f t="shared" si="66"/>
        <v/>
      </c>
      <c r="B727" s="74" t="str">
        <f t="shared" si="67"/>
        <v/>
      </c>
      <c r="C727" s="75" t="str">
        <f>IF(A727="","",IF(variable,IF(A727&lt;MortgageCalculator!$L$6*periods_per_year,start_rate,IF(MortgageCalculator!$L$10&gt;=0,MIN(MortgageCalculator!$L$7,start_rate+MortgageCalculator!$L$10*ROUNDUP((A727-MortgageCalculator!$L$6*periods_per_year)/MortgageCalculator!$L$9,0)),MAX(MortgageCalculator!$L$8,start_rate+MortgageCalculator!$L$10*ROUNDUP((A727-MortgageCalculator!$L$6*periods_per_year)/MortgageCalculator!$L$9,0)))),start_rate))</f>
        <v/>
      </c>
      <c r="D727" s="76" t="str">
        <f t="shared" si="68"/>
        <v/>
      </c>
      <c r="E727" s="76" t="str">
        <f t="shared" si="69"/>
        <v/>
      </c>
      <c r="F727" s="76" t="str">
        <f t="shared" si="70"/>
        <v/>
      </c>
      <c r="G727" s="76" t="str">
        <f t="shared" si="71"/>
        <v/>
      </c>
    </row>
    <row r="728" spans="1:7">
      <c r="A728" s="73" t="str">
        <f t="shared" si="66"/>
        <v/>
      </c>
      <c r="B728" s="74" t="str">
        <f t="shared" si="67"/>
        <v/>
      </c>
      <c r="C728" s="75" t="str">
        <f>IF(A728="","",IF(variable,IF(A728&lt;MortgageCalculator!$L$6*periods_per_year,start_rate,IF(MortgageCalculator!$L$10&gt;=0,MIN(MortgageCalculator!$L$7,start_rate+MortgageCalculator!$L$10*ROUNDUP((A728-MortgageCalculator!$L$6*periods_per_year)/MortgageCalculator!$L$9,0)),MAX(MortgageCalculator!$L$8,start_rate+MortgageCalculator!$L$10*ROUNDUP((A728-MortgageCalculator!$L$6*periods_per_year)/MortgageCalculator!$L$9,0)))),start_rate))</f>
        <v/>
      </c>
      <c r="D728" s="76" t="str">
        <f t="shared" si="68"/>
        <v/>
      </c>
      <c r="E728" s="76" t="str">
        <f t="shared" si="69"/>
        <v/>
      </c>
      <c r="F728" s="76" t="str">
        <f t="shared" si="70"/>
        <v/>
      </c>
      <c r="G728" s="76" t="str">
        <f t="shared" si="71"/>
        <v/>
      </c>
    </row>
    <row r="729" spans="1:7">
      <c r="A729" s="73" t="str">
        <f t="shared" si="66"/>
        <v/>
      </c>
      <c r="B729" s="74" t="str">
        <f t="shared" si="67"/>
        <v/>
      </c>
      <c r="C729" s="75" t="str">
        <f>IF(A729="","",IF(variable,IF(A729&lt;MortgageCalculator!$L$6*periods_per_year,start_rate,IF(MortgageCalculator!$L$10&gt;=0,MIN(MortgageCalculator!$L$7,start_rate+MortgageCalculator!$L$10*ROUNDUP((A729-MortgageCalculator!$L$6*periods_per_year)/MortgageCalculator!$L$9,0)),MAX(MortgageCalculator!$L$8,start_rate+MortgageCalculator!$L$10*ROUNDUP((A729-MortgageCalculator!$L$6*periods_per_year)/MortgageCalculator!$L$9,0)))),start_rate))</f>
        <v/>
      </c>
      <c r="D729" s="76" t="str">
        <f t="shared" si="68"/>
        <v/>
      </c>
      <c r="E729" s="76" t="str">
        <f t="shared" si="69"/>
        <v/>
      </c>
      <c r="F729" s="76" t="str">
        <f t="shared" si="70"/>
        <v/>
      </c>
      <c r="G729" s="76" t="str">
        <f t="shared" si="71"/>
        <v/>
      </c>
    </row>
    <row r="730" spans="1:7">
      <c r="A730" s="73" t="str">
        <f t="shared" si="66"/>
        <v/>
      </c>
      <c r="B730" s="74" t="str">
        <f t="shared" si="67"/>
        <v/>
      </c>
      <c r="C730" s="75" t="str">
        <f>IF(A730="","",IF(variable,IF(A730&lt;MortgageCalculator!$L$6*periods_per_year,start_rate,IF(MortgageCalculator!$L$10&gt;=0,MIN(MortgageCalculator!$L$7,start_rate+MortgageCalculator!$L$10*ROUNDUP((A730-MortgageCalculator!$L$6*periods_per_year)/MortgageCalculator!$L$9,0)),MAX(MortgageCalculator!$L$8,start_rate+MortgageCalculator!$L$10*ROUNDUP((A730-MortgageCalculator!$L$6*periods_per_year)/MortgageCalculator!$L$9,0)))),start_rate))</f>
        <v/>
      </c>
      <c r="D730" s="76" t="str">
        <f t="shared" si="68"/>
        <v/>
      </c>
      <c r="E730" s="76" t="str">
        <f t="shared" si="69"/>
        <v/>
      </c>
      <c r="F730" s="76" t="str">
        <f t="shared" si="70"/>
        <v/>
      </c>
      <c r="G730" s="76" t="str">
        <f t="shared" si="71"/>
        <v/>
      </c>
    </row>
    <row r="731" spans="1:7">
      <c r="A731" s="73" t="str">
        <f t="shared" si="66"/>
        <v/>
      </c>
      <c r="B731" s="74" t="str">
        <f t="shared" si="67"/>
        <v/>
      </c>
      <c r="C731" s="75" t="str">
        <f>IF(A731="","",IF(variable,IF(A731&lt;MortgageCalculator!$L$6*periods_per_year,start_rate,IF(MortgageCalculator!$L$10&gt;=0,MIN(MortgageCalculator!$L$7,start_rate+MortgageCalculator!$L$10*ROUNDUP((A731-MortgageCalculator!$L$6*periods_per_year)/MortgageCalculator!$L$9,0)),MAX(MortgageCalculator!$L$8,start_rate+MortgageCalculator!$L$10*ROUNDUP((A731-MortgageCalculator!$L$6*periods_per_year)/MortgageCalculator!$L$9,0)))),start_rate))</f>
        <v/>
      </c>
      <c r="D731" s="76" t="str">
        <f t="shared" si="68"/>
        <v/>
      </c>
      <c r="E731" s="76" t="str">
        <f t="shared" si="69"/>
        <v/>
      </c>
      <c r="F731" s="76" t="str">
        <f t="shared" si="70"/>
        <v/>
      </c>
      <c r="G731" s="76" t="str">
        <f t="shared" si="71"/>
        <v/>
      </c>
    </row>
    <row r="732" spans="1:7">
      <c r="A732" s="73" t="str">
        <f t="shared" si="66"/>
        <v/>
      </c>
      <c r="B732" s="74" t="str">
        <f t="shared" si="67"/>
        <v/>
      </c>
      <c r="C732" s="75" t="str">
        <f>IF(A732="","",IF(variable,IF(A732&lt;MortgageCalculator!$L$6*periods_per_year,start_rate,IF(MortgageCalculator!$L$10&gt;=0,MIN(MortgageCalculator!$L$7,start_rate+MortgageCalculator!$L$10*ROUNDUP((A732-MortgageCalculator!$L$6*periods_per_year)/MortgageCalculator!$L$9,0)),MAX(MortgageCalculator!$L$8,start_rate+MortgageCalculator!$L$10*ROUNDUP((A732-MortgageCalculator!$L$6*periods_per_year)/MortgageCalculator!$L$9,0)))),start_rate))</f>
        <v/>
      </c>
      <c r="D732" s="76" t="str">
        <f t="shared" si="68"/>
        <v/>
      </c>
      <c r="E732" s="76" t="str">
        <f t="shared" si="69"/>
        <v/>
      </c>
      <c r="F732" s="76" t="str">
        <f t="shared" si="70"/>
        <v/>
      </c>
      <c r="G732" s="76" t="str">
        <f t="shared" si="71"/>
        <v/>
      </c>
    </row>
    <row r="733" spans="1:7">
      <c r="A733" s="73" t="str">
        <f t="shared" si="66"/>
        <v/>
      </c>
      <c r="B733" s="74" t="str">
        <f t="shared" si="67"/>
        <v/>
      </c>
      <c r="C733" s="75" t="str">
        <f>IF(A733="","",IF(variable,IF(A733&lt;MortgageCalculator!$L$6*periods_per_year,start_rate,IF(MortgageCalculator!$L$10&gt;=0,MIN(MortgageCalculator!$L$7,start_rate+MortgageCalculator!$L$10*ROUNDUP((A733-MortgageCalculator!$L$6*periods_per_year)/MortgageCalculator!$L$9,0)),MAX(MortgageCalculator!$L$8,start_rate+MortgageCalculator!$L$10*ROUNDUP((A733-MortgageCalculator!$L$6*periods_per_year)/MortgageCalculator!$L$9,0)))),start_rate))</f>
        <v/>
      </c>
      <c r="D733" s="76" t="str">
        <f t="shared" si="68"/>
        <v/>
      </c>
      <c r="E733" s="76" t="str">
        <f t="shared" si="69"/>
        <v/>
      </c>
      <c r="F733" s="76" t="str">
        <f t="shared" si="70"/>
        <v/>
      </c>
      <c r="G733" s="76" t="str">
        <f t="shared" si="71"/>
        <v/>
      </c>
    </row>
    <row r="734" spans="1:7">
      <c r="A734" s="73" t="str">
        <f t="shared" si="66"/>
        <v/>
      </c>
      <c r="B734" s="74" t="str">
        <f t="shared" si="67"/>
        <v/>
      </c>
      <c r="C734" s="75" t="str">
        <f>IF(A734="","",IF(variable,IF(A734&lt;MortgageCalculator!$L$6*periods_per_year,start_rate,IF(MortgageCalculator!$L$10&gt;=0,MIN(MortgageCalculator!$L$7,start_rate+MortgageCalculator!$L$10*ROUNDUP((A734-MortgageCalculator!$L$6*periods_per_year)/MortgageCalculator!$L$9,0)),MAX(MortgageCalculator!$L$8,start_rate+MortgageCalculator!$L$10*ROUNDUP((A734-MortgageCalculator!$L$6*periods_per_year)/MortgageCalculator!$L$9,0)))),start_rate))</f>
        <v/>
      </c>
      <c r="D734" s="76" t="str">
        <f t="shared" si="68"/>
        <v/>
      </c>
      <c r="E734" s="76" t="str">
        <f t="shared" si="69"/>
        <v/>
      </c>
      <c r="F734" s="76" t="str">
        <f t="shared" si="70"/>
        <v/>
      </c>
      <c r="G734" s="76" t="str">
        <f t="shared" si="71"/>
        <v/>
      </c>
    </row>
    <row r="735" spans="1:7">
      <c r="A735" s="73" t="str">
        <f t="shared" si="66"/>
        <v/>
      </c>
      <c r="B735" s="74" t="str">
        <f t="shared" si="67"/>
        <v/>
      </c>
      <c r="C735" s="75" t="str">
        <f>IF(A735="","",IF(variable,IF(A735&lt;MortgageCalculator!$L$6*periods_per_year,start_rate,IF(MortgageCalculator!$L$10&gt;=0,MIN(MortgageCalculator!$L$7,start_rate+MortgageCalculator!$L$10*ROUNDUP((A735-MortgageCalculator!$L$6*periods_per_year)/MortgageCalculator!$L$9,0)),MAX(MortgageCalculator!$L$8,start_rate+MortgageCalculator!$L$10*ROUNDUP((A735-MortgageCalculator!$L$6*periods_per_year)/MortgageCalculator!$L$9,0)))),start_rate))</f>
        <v/>
      </c>
      <c r="D735" s="76" t="str">
        <f t="shared" si="68"/>
        <v/>
      </c>
      <c r="E735" s="76" t="str">
        <f t="shared" si="69"/>
        <v/>
      </c>
      <c r="F735" s="76" t="str">
        <f t="shared" si="70"/>
        <v/>
      </c>
      <c r="G735" s="76" t="str">
        <f t="shared" si="71"/>
        <v/>
      </c>
    </row>
    <row r="736" spans="1:7">
      <c r="A736" s="73" t="str">
        <f t="shared" si="66"/>
        <v/>
      </c>
      <c r="B736" s="74" t="str">
        <f t="shared" si="67"/>
        <v/>
      </c>
      <c r="C736" s="75" t="str">
        <f>IF(A736="","",IF(variable,IF(A736&lt;MortgageCalculator!$L$6*periods_per_year,start_rate,IF(MortgageCalculator!$L$10&gt;=0,MIN(MortgageCalculator!$L$7,start_rate+MortgageCalculator!$L$10*ROUNDUP((A736-MortgageCalculator!$L$6*periods_per_year)/MortgageCalculator!$L$9,0)),MAX(MortgageCalculator!$L$8,start_rate+MortgageCalculator!$L$10*ROUNDUP((A736-MortgageCalculator!$L$6*periods_per_year)/MortgageCalculator!$L$9,0)))),start_rate))</f>
        <v/>
      </c>
      <c r="D736" s="76" t="str">
        <f t="shared" si="68"/>
        <v/>
      </c>
      <c r="E736" s="76" t="str">
        <f t="shared" si="69"/>
        <v/>
      </c>
      <c r="F736" s="76" t="str">
        <f t="shared" si="70"/>
        <v/>
      </c>
      <c r="G736" s="76" t="str">
        <f t="shared" si="71"/>
        <v/>
      </c>
    </row>
    <row r="737" spans="1:7">
      <c r="A737" s="73" t="str">
        <f t="shared" si="66"/>
        <v/>
      </c>
      <c r="B737" s="74" t="str">
        <f t="shared" si="67"/>
        <v/>
      </c>
      <c r="C737" s="75" t="str">
        <f>IF(A737="","",IF(variable,IF(A737&lt;MortgageCalculator!$L$6*periods_per_year,start_rate,IF(MortgageCalculator!$L$10&gt;=0,MIN(MortgageCalculator!$L$7,start_rate+MortgageCalculator!$L$10*ROUNDUP((A737-MortgageCalculator!$L$6*periods_per_year)/MortgageCalculator!$L$9,0)),MAX(MortgageCalculator!$L$8,start_rate+MortgageCalculator!$L$10*ROUNDUP((A737-MortgageCalculator!$L$6*periods_per_year)/MortgageCalculator!$L$9,0)))),start_rate))</f>
        <v/>
      </c>
      <c r="D737" s="76" t="str">
        <f t="shared" si="68"/>
        <v/>
      </c>
      <c r="E737" s="76" t="str">
        <f t="shared" si="69"/>
        <v/>
      </c>
      <c r="F737" s="76" t="str">
        <f t="shared" si="70"/>
        <v/>
      </c>
      <c r="G737" s="76" t="str">
        <f t="shared" si="71"/>
        <v/>
      </c>
    </row>
    <row r="738" spans="1:7">
      <c r="A738" s="73" t="str">
        <f t="shared" si="66"/>
        <v/>
      </c>
      <c r="B738" s="74" t="str">
        <f t="shared" si="67"/>
        <v/>
      </c>
      <c r="C738" s="75" t="str">
        <f>IF(A738="","",IF(variable,IF(A738&lt;MortgageCalculator!$L$6*periods_per_year,start_rate,IF(MortgageCalculator!$L$10&gt;=0,MIN(MortgageCalculator!$L$7,start_rate+MortgageCalculator!$L$10*ROUNDUP((A738-MortgageCalculator!$L$6*periods_per_year)/MortgageCalculator!$L$9,0)),MAX(MortgageCalculator!$L$8,start_rate+MortgageCalculator!$L$10*ROUNDUP((A738-MortgageCalculator!$L$6*periods_per_year)/MortgageCalculator!$L$9,0)))),start_rate))</f>
        <v/>
      </c>
      <c r="D738" s="76" t="str">
        <f t="shared" si="68"/>
        <v/>
      </c>
      <c r="E738" s="76" t="str">
        <f t="shared" si="69"/>
        <v/>
      </c>
      <c r="F738" s="76" t="str">
        <f t="shared" si="70"/>
        <v/>
      </c>
      <c r="G738" s="76" t="str">
        <f t="shared" si="71"/>
        <v/>
      </c>
    </row>
    <row r="739" spans="1:7">
      <c r="A739" s="73" t="str">
        <f t="shared" si="66"/>
        <v/>
      </c>
      <c r="B739" s="74" t="str">
        <f t="shared" si="67"/>
        <v/>
      </c>
      <c r="C739" s="75" t="str">
        <f>IF(A739="","",IF(variable,IF(A739&lt;MortgageCalculator!$L$6*periods_per_year,start_rate,IF(MortgageCalculator!$L$10&gt;=0,MIN(MortgageCalculator!$L$7,start_rate+MortgageCalculator!$L$10*ROUNDUP((A739-MortgageCalculator!$L$6*periods_per_year)/MortgageCalculator!$L$9,0)),MAX(MortgageCalculator!$L$8,start_rate+MortgageCalculator!$L$10*ROUNDUP((A739-MortgageCalculator!$L$6*periods_per_year)/MortgageCalculator!$L$9,0)))),start_rate))</f>
        <v/>
      </c>
      <c r="D739" s="76" t="str">
        <f t="shared" si="68"/>
        <v/>
      </c>
      <c r="E739" s="76" t="str">
        <f t="shared" si="69"/>
        <v/>
      </c>
      <c r="F739" s="76" t="str">
        <f t="shared" si="70"/>
        <v/>
      </c>
      <c r="G739" s="76" t="str">
        <f t="shared" si="71"/>
        <v/>
      </c>
    </row>
    <row r="740" spans="1:7">
      <c r="A740" s="73" t="str">
        <f t="shared" si="66"/>
        <v/>
      </c>
      <c r="B740" s="74" t="str">
        <f t="shared" si="67"/>
        <v/>
      </c>
      <c r="C740" s="75" t="str">
        <f>IF(A740="","",IF(variable,IF(A740&lt;MortgageCalculator!$L$6*periods_per_year,start_rate,IF(MortgageCalculator!$L$10&gt;=0,MIN(MortgageCalculator!$L$7,start_rate+MortgageCalculator!$L$10*ROUNDUP((A740-MortgageCalculator!$L$6*periods_per_year)/MortgageCalculator!$L$9,0)),MAX(MortgageCalculator!$L$8,start_rate+MortgageCalculator!$L$10*ROUNDUP((A740-MortgageCalculator!$L$6*periods_per_year)/MortgageCalculator!$L$9,0)))),start_rate))</f>
        <v/>
      </c>
      <c r="D740" s="76" t="str">
        <f t="shared" si="68"/>
        <v/>
      </c>
      <c r="E740" s="76" t="str">
        <f t="shared" si="69"/>
        <v/>
      </c>
      <c r="F740" s="76" t="str">
        <f t="shared" si="70"/>
        <v/>
      </c>
      <c r="G740" s="76" t="str">
        <f t="shared" si="71"/>
        <v/>
      </c>
    </row>
    <row r="741" spans="1:7">
      <c r="A741" s="73" t="str">
        <f t="shared" si="66"/>
        <v/>
      </c>
      <c r="B741" s="74" t="str">
        <f t="shared" si="67"/>
        <v/>
      </c>
      <c r="C741" s="75" t="str">
        <f>IF(A741="","",IF(variable,IF(A741&lt;MortgageCalculator!$L$6*periods_per_year,start_rate,IF(MortgageCalculator!$L$10&gt;=0,MIN(MortgageCalculator!$L$7,start_rate+MortgageCalculator!$L$10*ROUNDUP((A741-MortgageCalculator!$L$6*periods_per_year)/MortgageCalculator!$L$9,0)),MAX(MortgageCalculator!$L$8,start_rate+MortgageCalculator!$L$10*ROUNDUP((A741-MortgageCalculator!$L$6*periods_per_year)/MortgageCalculator!$L$9,0)))),start_rate))</f>
        <v/>
      </c>
      <c r="D741" s="76" t="str">
        <f t="shared" si="68"/>
        <v/>
      </c>
      <c r="E741" s="76" t="str">
        <f t="shared" si="69"/>
        <v/>
      </c>
      <c r="F741" s="76" t="str">
        <f t="shared" si="70"/>
        <v/>
      </c>
      <c r="G741" s="76" t="str">
        <f t="shared" si="71"/>
        <v/>
      </c>
    </row>
    <row r="742" spans="1:7">
      <c r="A742" s="73" t="str">
        <f t="shared" si="66"/>
        <v/>
      </c>
      <c r="B742" s="74" t="str">
        <f t="shared" si="67"/>
        <v/>
      </c>
      <c r="C742" s="75" t="str">
        <f>IF(A742="","",IF(variable,IF(A742&lt;MortgageCalculator!$L$6*periods_per_year,start_rate,IF(MortgageCalculator!$L$10&gt;=0,MIN(MortgageCalculator!$L$7,start_rate+MortgageCalculator!$L$10*ROUNDUP((A742-MortgageCalculator!$L$6*periods_per_year)/MortgageCalculator!$L$9,0)),MAX(MortgageCalculator!$L$8,start_rate+MortgageCalculator!$L$10*ROUNDUP((A742-MortgageCalculator!$L$6*periods_per_year)/MortgageCalculator!$L$9,0)))),start_rate))</f>
        <v/>
      </c>
      <c r="D742" s="76" t="str">
        <f t="shared" si="68"/>
        <v/>
      </c>
      <c r="E742" s="76" t="str">
        <f t="shared" si="69"/>
        <v/>
      </c>
      <c r="F742" s="76" t="str">
        <f t="shared" si="70"/>
        <v/>
      </c>
      <c r="G742" s="76" t="str">
        <f t="shared" si="71"/>
        <v/>
      </c>
    </row>
    <row r="743" spans="1:7">
      <c r="A743" s="73" t="str">
        <f t="shared" si="66"/>
        <v/>
      </c>
      <c r="B743" s="74" t="str">
        <f t="shared" si="67"/>
        <v/>
      </c>
      <c r="C743" s="75" t="str">
        <f>IF(A743="","",IF(variable,IF(A743&lt;MortgageCalculator!$L$6*periods_per_year,start_rate,IF(MortgageCalculator!$L$10&gt;=0,MIN(MortgageCalculator!$L$7,start_rate+MortgageCalculator!$L$10*ROUNDUP((A743-MortgageCalculator!$L$6*periods_per_year)/MortgageCalculator!$L$9,0)),MAX(MortgageCalculator!$L$8,start_rate+MortgageCalculator!$L$10*ROUNDUP((A743-MortgageCalculator!$L$6*periods_per_year)/MortgageCalculator!$L$9,0)))),start_rate))</f>
        <v/>
      </c>
      <c r="D743" s="76" t="str">
        <f t="shared" si="68"/>
        <v/>
      </c>
      <c r="E743" s="76" t="str">
        <f t="shared" si="69"/>
        <v/>
      </c>
      <c r="F743" s="76" t="str">
        <f t="shared" si="70"/>
        <v/>
      </c>
      <c r="G743" s="76" t="str">
        <f t="shared" si="71"/>
        <v/>
      </c>
    </row>
    <row r="744" spans="1:7">
      <c r="A744" s="73" t="str">
        <f t="shared" si="66"/>
        <v/>
      </c>
      <c r="B744" s="74" t="str">
        <f t="shared" si="67"/>
        <v/>
      </c>
      <c r="C744" s="75" t="str">
        <f>IF(A744="","",IF(variable,IF(A744&lt;MortgageCalculator!$L$6*periods_per_year,start_rate,IF(MortgageCalculator!$L$10&gt;=0,MIN(MortgageCalculator!$L$7,start_rate+MortgageCalculator!$L$10*ROUNDUP((A744-MortgageCalculator!$L$6*periods_per_year)/MortgageCalculator!$L$9,0)),MAX(MortgageCalculator!$L$8,start_rate+MortgageCalculator!$L$10*ROUNDUP((A744-MortgageCalculator!$L$6*periods_per_year)/MortgageCalculator!$L$9,0)))),start_rate))</f>
        <v/>
      </c>
      <c r="D744" s="76" t="str">
        <f t="shared" si="68"/>
        <v/>
      </c>
      <c r="E744" s="76" t="str">
        <f t="shared" si="69"/>
        <v/>
      </c>
      <c r="F744" s="76" t="str">
        <f t="shared" si="70"/>
        <v/>
      </c>
      <c r="G744" s="76" t="str">
        <f t="shared" si="71"/>
        <v/>
      </c>
    </row>
    <row r="745" spans="1:7">
      <c r="A745" s="73" t="str">
        <f t="shared" si="66"/>
        <v/>
      </c>
      <c r="B745" s="74" t="str">
        <f t="shared" si="67"/>
        <v/>
      </c>
      <c r="C745" s="75" t="str">
        <f>IF(A745="","",IF(variable,IF(A745&lt;MortgageCalculator!$L$6*periods_per_year,start_rate,IF(MortgageCalculator!$L$10&gt;=0,MIN(MortgageCalculator!$L$7,start_rate+MortgageCalculator!$L$10*ROUNDUP((A745-MortgageCalculator!$L$6*periods_per_year)/MortgageCalculator!$L$9,0)),MAX(MortgageCalculator!$L$8,start_rate+MortgageCalculator!$L$10*ROUNDUP((A745-MortgageCalculator!$L$6*periods_per_year)/MortgageCalculator!$L$9,0)))),start_rate))</f>
        <v/>
      </c>
      <c r="D745" s="76" t="str">
        <f t="shared" si="68"/>
        <v/>
      </c>
      <c r="E745" s="76" t="str">
        <f t="shared" si="69"/>
        <v/>
      </c>
      <c r="F745" s="76" t="str">
        <f t="shared" si="70"/>
        <v/>
      </c>
      <c r="G745" s="76" t="str">
        <f t="shared" si="71"/>
        <v/>
      </c>
    </row>
    <row r="746" spans="1:7">
      <c r="A746" s="73" t="str">
        <f t="shared" si="66"/>
        <v/>
      </c>
      <c r="B746" s="74" t="str">
        <f t="shared" si="67"/>
        <v/>
      </c>
      <c r="C746" s="75" t="str">
        <f>IF(A746="","",IF(variable,IF(A746&lt;MortgageCalculator!$L$6*periods_per_year,start_rate,IF(MortgageCalculator!$L$10&gt;=0,MIN(MortgageCalculator!$L$7,start_rate+MortgageCalculator!$L$10*ROUNDUP((A746-MortgageCalculator!$L$6*periods_per_year)/MortgageCalculator!$L$9,0)),MAX(MortgageCalculator!$L$8,start_rate+MortgageCalculator!$L$10*ROUNDUP((A746-MortgageCalculator!$L$6*periods_per_year)/MortgageCalculator!$L$9,0)))),start_rate))</f>
        <v/>
      </c>
      <c r="D746" s="76" t="str">
        <f t="shared" si="68"/>
        <v/>
      </c>
      <c r="E746" s="76" t="str">
        <f t="shared" si="69"/>
        <v/>
      </c>
      <c r="F746" s="76" t="str">
        <f t="shared" si="70"/>
        <v/>
      </c>
      <c r="G746" s="76" t="str">
        <f t="shared" si="71"/>
        <v/>
      </c>
    </row>
    <row r="747" spans="1:7">
      <c r="A747" s="73" t="str">
        <f t="shared" si="66"/>
        <v/>
      </c>
      <c r="B747" s="74" t="str">
        <f t="shared" si="67"/>
        <v/>
      </c>
      <c r="C747" s="75" t="str">
        <f>IF(A747="","",IF(variable,IF(A747&lt;MortgageCalculator!$L$6*periods_per_year,start_rate,IF(MortgageCalculator!$L$10&gt;=0,MIN(MortgageCalculator!$L$7,start_rate+MortgageCalculator!$L$10*ROUNDUP((A747-MortgageCalculator!$L$6*periods_per_year)/MortgageCalculator!$L$9,0)),MAX(MortgageCalculator!$L$8,start_rate+MortgageCalculator!$L$10*ROUNDUP((A747-MortgageCalculator!$L$6*periods_per_year)/MortgageCalculator!$L$9,0)))),start_rate))</f>
        <v/>
      </c>
      <c r="D747" s="76" t="str">
        <f t="shared" si="68"/>
        <v/>
      </c>
      <c r="E747" s="76" t="str">
        <f t="shared" si="69"/>
        <v/>
      </c>
      <c r="F747" s="76" t="str">
        <f t="shared" si="70"/>
        <v/>
      </c>
      <c r="G747" s="76" t="str">
        <f t="shared" si="71"/>
        <v/>
      </c>
    </row>
    <row r="748" spans="1:7">
      <c r="A748" s="73" t="str">
        <f t="shared" si="66"/>
        <v/>
      </c>
      <c r="B748" s="74" t="str">
        <f t="shared" si="67"/>
        <v/>
      </c>
      <c r="C748" s="75" t="str">
        <f>IF(A748="","",IF(variable,IF(A748&lt;MortgageCalculator!$L$6*periods_per_year,start_rate,IF(MortgageCalculator!$L$10&gt;=0,MIN(MortgageCalculator!$L$7,start_rate+MortgageCalculator!$L$10*ROUNDUP((A748-MortgageCalculator!$L$6*periods_per_year)/MortgageCalculator!$L$9,0)),MAX(MortgageCalculator!$L$8,start_rate+MortgageCalculator!$L$10*ROUNDUP((A748-MortgageCalculator!$L$6*periods_per_year)/MortgageCalculator!$L$9,0)))),start_rate))</f>
        <v/>
      </c>
      <c r="D748" s="76" t="str">
        <f t="shared" si="68"/>
        <v/>
      </c>
      <c r="E748" s="76" t="str">
        <f t="shared" si="69"/>
        <v/>
      </c>
      <c r="F748" s="76" t="str">
        <f t="shared" si="70"/>
        <v/>
      </c>
      <c r="G748" s="76" t="str">
        <f t="shared" si="71"/>
        <v/>
      </c>
    </row>
    <row r="749" spans="1:7">
      <c r="A749" s="73" t="str">
        <f t="shared" si="66"/>
        <v/>
      </c>
      <c r="B749" s="74" t="str">
        <f t="shared" si="67"/>
        <v/>
      </c>
      <c r="C749" s="75" t="str">
        <f>IF(A749="","",IF(variable,IF(A749&lt;MortgageCalculator!$L$6*periods_per_year,start_rate,IF(MortgageCalculator!$L$10&gt;=0,MIN(MortgageCalculator!$L$7,start_rate+MortgageCalculator!$L$10*ROUNDUP((A749-MortgageCalculator!$L$6*periods_per_year)/MortgageCalculator!$L$9,0)),MAX(MortgageCalculator!$L$8,start_rate+MortgageCalculator!$L$10*ROUNDUP((A749-MortgageCalculator!$L$6*periods_per_year)/MortgageCalculator!$L$9,0)))),start_rate))</f>
        <v/>
      </c>
      <c r="D749" s="76" t="str">
        <f t="shared" si="68"/>
        <v/>
      </c>
      <c r="E749" s="76" t="str">
        <f t="shared" si="69"/>
        <v/>
      </c>
      <c r="F749" s="76" t="str">
        <f t="shared" si="70"/>
        <v/>
      </c>
      <c r="G749" s="76" t="str">
        <f t="shared" si="71"/>
        <v/>
      </c>
    </row>
    <row r="750" spans="1:7">
      <c r="A750" s="73" t="str">
        <f t="shared" si="66"/>
        <v/>
      </c>
      <c r="B750" s="74" t="str">
        <f t="shared" si="67"/>
        <v/>
      </c>
      <c r="C750" s="75" t="str">
        <f>IF(A750="","",IF(variable,IF(A750&lt;MortgageCalculator!$L$6*periods_per_year,start_rate,IF(MortgageCalculator!$L$10&gt;=0,MIN(MortgageCalculator!$L$7,start_rate+MortgageCalculator!$L$10*ROUNDUP((A750-MortgageCalculator!$L$6*periods_per_year)/MortgageCalculator!$L$9,0)),MAX(MortgageCalculator!$L$8,start_rate+MortgageCalculator!$L$10*ROUNDUP((A750-MortgageCalculator!$L$6*periods_per_year)/MortgageCalculator!$L$9,0)))),start_rate))</f>
        <v/>
      </c>
      <c r="D750" s="76" t="str">
        <f t="shared" si="68"/>
        <v/>
      </c>
      <c r="E750" s="76" t="str">
        <f t="shared" si="69"/>
        <v/>
      </c>
      <c r="F750" s="76" t="str">
        <f t="shared" si="70"/>
        <v/>
      </c>
      <c r="G750" s="76" t="str">
        <f t="shared" si="71"/>
        <v/>
      </c>
    </row>
    <row r="751" spans="1:7">
      <c r="A751" s="73" t="str">
        <f t="shared" si="66"/>
        <v/>
      </c>
      <c r="B751" s="74" t="str">
        <f t="shared" si="67"/>
        <v/>
      </c>
      <c r="C751" s="75" t="str">
        <f>IF(A751="","",IF(variable,IF(A751&lt;MortgageCalculator!$L$6*periods_per_year,start_rate,IF(MortgageCalculator!$L$10&gt;=0,MIN(MortgageCalculator!$L$7,start_rate+MortgageCalculator!$L$10*ROUNDUP((A751-MortgageCalculator!$L$6*periods_per_year)/MortgageCalculator!$L$9,0)),MAX(MortgageCalculator!$L$8,start_rate+MortgageCalculator!$L$10*ROUNDUP((A751-MortgageCalculator!$L$6*periods_per_year)/MortgageCalculator!$L$9,0)))),start_rate))</f>
        <v/>
      </c>
      <c r="D751" s="76" t="str">
        <f t="shared" si="68"/>
        <v/>
      </c>
      <c r="E751" s="76" t="str">
        <f t="shared" si="69"/>
        <v/>
      </c>
      <c r="F751" s="76" t="str">
        <f t="shared" si="70"/>
        <v/>
      </c>
      <c r="G751" s="76" t="str">
        <f t="shared" si="71"/>
        <v/>
      </c>
    </row>
    <row r="752" spans="1:7">
      <c r="A752" s="73" t="str">
        <f t="shared" si="66"/>
        <v/>
      </c>
      <c r="B752" s="74" t="str">
        <f t="shared" si="67"/>
        <v/>
      </c>
      <c r="C752" s="75" t="str">
        <f>IF(A752="","",IF(variable,IF(A752&lt;MortgageCalculator!$L$6*periods_per_year,start_rate,IF(MortgageCalculator!$L$10&gt;=0,MIN(MortgageCalculator!$L$7,start_rate+MortgageCalculator!$L$10*ROUNDUP((A752-MortgageCalculator!$L$6*periods_per_year)/MortgageCalculator!$L$9,0)),MAX(MortgageCalculator!$L$8,start_rate+MortgageCalculator!$L$10*ROUNDUP((A752-MortgageCalculator!$L$6*periods_per_year)/MortgageCalculator!$L$9,0)))),start_rate))</f>
        <v/>
      </c>
      <c r="D752" s="76" t="str">
        <f t="shared" si="68"/>
        <v/>
      </c>
      <c r="E752" s="76" t="str">
        <f t="shared" si="69"/>
        <v/>
      </c>
      <c r="F752" s="76" t="str">
        <f t="shared" si="70"/>
        <v/>
      </c>
      <c r="G752" s="76" t="str">
        <f t="shared" si="71"/>
        <v/>
      </c>
    </row>
    <row r="753" spans="1:7">
      <c r="A753" s="73" t="str">
        <f t="shared" si="66"/>
        <v/>
      </c>
      <c r="B753" s="74" t="str">
        <f t="shared" si="67"/>
        <v/>
      </c>
      <c r="C753" s="75" t="str">
        <f>IF(A753="","",IF(variable,IF(A753&lt;MortgageCalculator!$L$6*periods_per_year,start_rate,IF(MortgageCalculator!$L$10&gt;=0,MIN(MortgageCalculator!$L$7,start_rate+MortgageCalculator!$L$10*ROUNDUP((A753-MortgageCalculator!$L$6*periods_per_year)/MortgageCalculator!$L$9,0)),MAX(MortgageCalculator!$L$8,start_rate+MortgageCalculator!$L$10*ROUNDUP((A753-MortgageCalculator!$L$6*periods_per_year)/MortgageCalculator!$L$9,0)))),start_rate))</f>
        <v/>
      </c>
      <c r="D753" s="76" t="str">
        <f t="shared" si="68"/>
        <v/>
      </c>
      <c r="E753" s="76" t="str">
        <f t="shared" si="69"/>
        <v/>
      </c>
      <c r="F753" s="76" t="str">
        <f t="shared" si="70"/>
        <v/>
      </c>
      <c r="G753" s="76" t="str">
        <f t="shared" si="71"/>
        <v/>
      </c>
    </row>
    <row r="754" spans="1:7">
      <c r="A754" s="73" t="str">
        <f t="shared" si="66"/>
        <v/>
      </c>
      <c r="B754" s="74" t="str">
        <f t="shared" si="67"/>
        <v/>
      </c>
      <c r="C754" s="75" t="str">
        <f>IF(A754="","",IF(variable,IF(A754&lt;MortgageCalculator!$L$6*periods_per_year,start_rate,IF(MortgageCalculator!$L$10&gt;=0,MIN(MortgageCalculator!$L$7,start_rate+MortgageCalculator!$L$10*ROUNDUP((A754-MortgageCalculator!$L$6*periods_per_year)/MortgageCalculator!$L$9,0)),MAX(MortgageCalculator!$L$8,start_rate+MortgageCalculator!$L$10*ROUNDUP((A754-MortgageCalculator!$L$6*periods_per_year)/MortgageCalculator!$L$9,0)))),start_rate))</f>
        <v/>
      </c>
      <c r="D754" s="76" t="str">
        <f t="shared" si="68"/>
        <v/>
      </c>
      <c r="E754" s="76" t="str">
        <f t="shared" si="69"/>
        <v/>
      </c>
      <c r="F754" s="76" t="str">
        <f t="shared" si="70"/>
        <v/>
      </c>
      <c r="G754" s="76" t="str">
        <f t="shared" si="71"/>
        <v/>
      </c>
    </row>
    <row r="755" spans="1:7">
      <c r="A755" s="73" t="str">
        <f t="shared" si="66"/>
        <v/>
      </c>
      <c r="B755" s="74" t="str">
        <f t="shared" si="67"/>
        <v/>
      </c>
      <c r="C755" s="75" t="str">
        <f>IF(A755="","",IF(variable,IF(A755&lt;MortgageCalculator!$L$6*periods_per_year,start_rate,IF(MortgageCalculator!$L$10&gt;=0,MIN(MortgageCalculator!$L$7,start_rate+MortgageCalculator!$L$10*ROUNDUP((A755-MortgageCalculator!$L$6*periods_per_year)/MortgageCalculator!$L$9,0)),MAX(MortgageCalculator!$L$8,start_rate+MortgageCalculator!$L$10*ROUNDUP((A755-MortgageCalculator!$L$6*periods_per_year)/MortgageCalculator!$L$9,0)))),start_rate))</f>
        <v/>
      </c>
      <c r="D755" s="76" t="str">
        <f t="shared" si="68"/>
        <v/>
      </c>
      <c r="E755" s="76" t="str">
        <f t="shared" si="69"/>
        <v/>
      </c>
      <c r="F755" s="76" t="str">
        <f t="shared" si="70"/>
        <v/>
      </c>
      <c r="G755" s="76" t="str">
        <f t="shared" si="71"/>
        <v/>
      </c>
    </row>
    <row r="756" spans="1:7">
      <c r="A756" s="73" t="str">
        <f t="shared" si="66"/>
        <v/>
      </c>
      <c r="B756" s="74" t="str">
        <f t="shared" si="67"/>
        <v/>
      </c>
      <c r="C756" s="75" t="str">
        <f>IF(A756="","",IF(variable,IF(A756&lt;MortgageCalculator!$L$6*periods_per_year,start_rate,IF(MortgageCalculator!$L$10&gt;=0,MIN(MortgageCalculator!$L$7,start_rate+MortgageCalculator!$L$10*ROUNDUP((A756-MortgageCalculator!$L$6*periods_per_year)/MortgageCalculator!$L$9,0)),MAX(MortgageCalculator!$L$8,start_rate+MortgageCalculator!$L$10*ROUNDUP((A756-MortgageCalculator!$L$6*periods_per_year)/MortgageCalculator!$L$9,0)))),start_rate))</f>
        <v/>
      </c>
      <c r="D756" s="76" t="str">
        <f t="shared" si="68"/>
        <v/>
      </c>
      <c r="E756" s="76" t="str">
        <f t="shared" si="69"/>
        <v/>
      </c>
      <c r="F756" s="76" t="str">
        <f t="shared" si="70"/>
        <v/>
      </c>
      <c r="G756" s="76" t="str">
        <f t="shared" si="71"/>
        <v/>
      </c>
    </row>
    <row r="757" spans="1:7">
      <c r="A757" s="73" t="str">
        <f t="shared" si="66"/>
        <v/>
      </c>
      <c r="B757" s="74" t="str">
        <f t="shared" si="67"/>
        <v/>
      </c>
      <c r="C757" s="75" t="str">
        <f>IF(A757="","",IF(variable,IF(A757&lt;MortgageCalculator!$L$6*periods_per_year,start_rate,IF(MortgageCalculator!$L$10&gt;=0,MIN(MortgageCalculator!$L$7,start_rate+MortgageCalculator!$L$10*ROUNDUP((A757-MortgageCalculator!$L$6*periods_per_year)/MortgageCalculator!$L$9,0)),MAX(MortgageCalculator!$L$8,start_rate+MortgageCalculator!$L$10*ROUNDUP((A757-MortgageCalculator!$L$6*periods_per_year)/MortgageCalculator!$L$9,0)))),start_rate))</f>
        <v/>
      </c>
      <c r="D757" s="76" t="str">
        <f t="shared" si="68"/>
        <v/>
      </c>
      <c r="E757" s="76" t="str">
        <f t="shared" si="69"/>
        <v/>
      </c>
      <c r="F757" s="76" t="str">
        <f t="shared" si="70"/>
        <v/>
      </c>
      <c r="G757" s="76" t="str">
        <f t="shared" si="71"/>
        <v/>
      </c>
    </row>
    <row r="758" spans="1:7">
      <c r="A758" s="73" t="str">
        <f t="shared" si="66"/>
        <v/>
      </c>
      <c r="B758" s="74" t="str">
        <f t="shared" si="67"/>
        <v/>
      </c>
      <c r="C758" s="75" t="str">
        <f>IF(A758="","",IF(variable,IF(A758&lt;MortgageCalculator!$L$6*periods_per_year,start_rate,IF(MortgageCalculator!$L$10&gt;=0,MIN(MortgageCalculator!$L$7,start_rate+MortgageCalculator!$L$10*ROUNDUP((A758-MortgageCalculator!$L$6*periods_per_year)/MortgageCalculator!$L$9,0)),MAX(MortgageCalculator!$L$8,start_rate+MortgageCalculator!$L$10*ROUNDUP((A758-MortgageCalculator!$L$6*periods_per_year)/MortgageCalculator!$L$9,0)))),start_rate))</f>
        <v/>
      </c>
      <c r="D758" s="76" t="str">
        <f t="shared" si="68"/>
        <v/>
      </c>
      <c r="E758" s="76" t="str">
        <f t="shared" si="69"/>
        <v/>
      </c>
      <c r="F758" s="76" t="str">
        <f t="shared" si="70"/>
        <v/>
      </c>
      <c r="G758" s="76" t="str">
        <f t="shared" si="71"/>
        <v/>
      </c>
    </row>
    <row r="759" spans="1:7">
      <c r="A759" s="73" t="str">
        <f t="shared" si="66"/>
        <v/>
      </c>
      <c r="B759" s="74" t="str">
        <f t="shared" si="67"/>
        <v/>
      </c>
      <c r="C759" s="75" t="str">
        <f>IF(A759="","",IF(variable,IF(A759&lt;MortgageCalculator!$L$6*periods_per_year,start_rate,IF(MortgageCalculator!$L$10&gt;=0,MIN(MortgageCalculator!$L$7,start_rate+MortgageCalculator!$L$10*ROUNDUP((A759-MortgageCalculator!$L$6*periods_per_year)/MortgageCalculator!$L$9,0)),MAX(MortgageCalculator!$L$8,start_rate+MortgageCalculator!$L$10*ROUNDUP((A759-MortgageCalculator!$L$6*periods_per_year)/MortgageCalculator!$L$9,0)))),start_rate))</f>
        <v/>
      </c>
      <c r="D759" s="76" t="str">
        <f t="shared" si="68"/>
        <v/>
      </c>
      <c r="E759" s="76" t="str">
        <f t="shared" si="69"/>
        <v/>
      </c>
      <c r="F759" s="76" t="str">
        <f t="shared" si="70"/>
        <v/>
      </c>
      <c r="G759" s="76" t="str">
        <f t="shared" si="71"/>
        <v/>
      </c>
    </row>
    <row r="760" spans="1:7">
      <c r="A760" s="73" t="str">
        <f t="shared" si="66"/>
        <v/>
      </c>
      <c r="B760" s="74" t="str">
        <f t="shared" si="67"/>
        <v/>
      </c>
      <c r="C760" s="75" t="str">
        <f>IF(A760="","",IF(variable,IF(A760&lt;MortgageCalculator!$L$6*periods_per_year,start_rate,IF(MortgageCalculator!$L$10&gt;=0,MIN(MortgageCalculator!$L$7,start_rate+MortgageCalculator!$L$10*ROUNDUP((A760-MortgageCalculator!$L$6*periods_per_year)/MortgageCalculator!$L$9,0)),MAX(MortgageCalculator!$L$8,start_rate+MortgageCalculator!$L$10*ROUNDUP((A760-MortgageCalculator!$L$6*periods_per_year)/MortgageCalculator!$L$9,0)))),start_rate))</f>
        <v/>
      </c>
      <c r="D760" s="76" t="str">
        <f t="shared" si="68"/>
        <v/>
      </c>
      <c r="E760" s="76" t="str">
        <f t="shared" si="69"/>
        <v/>
      </c>
      <c r="F760" s="76" t="str">
        <f t="shared" si="70"/>
        <v/>
      </c>
      <c r="G760" s="76" t="str">
        <f t="shared" si="71"/>
        <v/>
      </c>
    </row>
    <row r="761" spans="1:7">
      <c r="A761" s="73" t="str">
        <f t="shared" si="66"/>
        <v/>
      </c>
      <c r="B761" s="74" t="str">
        <f t="shared" si="67"/>
        <v/>
      </c>
      <c r="C761" s="75" t="str">
        <f>IF(A761="","",IF(variable,IF(A761&lt;MortgageCalculator!$L$6*periods_per_year,start_rate,IF(MortgageCalculator!$L$10&gt;=0,MIN(MortgageCalculator!$L$7,start_rate+MortgageCalculator!$L$10*ROUNDUP((A761-MortgageCalculator!$L$6*periods_per_year)/MortgageCalculator!$L$9,0)),MAX(MortgageCalculator!$L$8,start_rate+MortgageCalculator!$L$10*ROUNDUP((A761-MortgageCalculator!$L$6*periods_per_year)/MortgageCalculator!$L$9,0)))),start_rate))</f>
        <v/>
      </c>
      <c r="D761" s="76" t="str">
        <f t="shared" si="68"/>
        <v/>
      </c>
      <c r="E761" s="76" t="str">
        <f t="shared" si="69"/>
        <v/>
      </c>
      <c r="F761" s="76" t="str">
        <f t="shared" si="70"/>
        <v/>
      </c>
      <c r="G761" s="76" t="str">
        <f t="shared" si="71"/>
        <v/>
      </c>
    </row>
    <row r="762" spans="1:7">
      <c r="A762" s="73" t="str">
        <f t="shared" si="66"/>
        <v/>
      </c>
      <c r="B762" s="74" t="str">
        <f t="shared" si="67"/>
        <v/>
      </c>
      <c r="C762" s="75" t="str">
        <f>IF(A762="","",IF(variable,IF(A762&lt;MortgageCalculator!$L$6*periods_per_year,start_rate,IF(MortgageCalculator!$L$10&gt;=0,MIN(MortgageCalculator!$L$7,start_rate+MortgageCalculator!$L$10*ROUNDUP((A762-MortgageCalculator!$L$6*periods_per_year)/MortgageCalculator!$L$9,0)),MAX(MortgageCalculator!$L$8,start_rate+MortgageCalculator!$L$10*ROUNDUP((A762-MortgageCalculator!$L$6*periods_per_year)/MortgageCalculator!$L$9,0)))),start_rate))</f>
        <v/>
      </c>
      <c r="D762" s="76" t="str">
        <f t="shared" si="68"/>
        <v/>
      </c>
      <c r="E762" s="76" t="str">
        <f t="shared" si="69"/>
        <v/>
      </c>
      <c r="F762" s="76" t="str">
        <f t="shared" si="70"/>
        <v/>
      </c>
      <c r="G762" s="76" t="str">
        <f t="shared" si="71"/>
        <v/>
      </c>
    </row>
    <row r="763" spans="1:7">
      <c r="A763" s="73" t="str">
        <f t="shared" si="66"/>
        <v/>
      </c>
      <c r="B763" s="74" t="str">
        <f t="shared" si="67"/>
        <v/>
      </c>
      <c r="C763" s="75" t="str">
        <f>IF(A763="","",IF(variable,IF(A763&lt;MortgageCalculator!$L$6*periods_per_year,start_rate,IF(MortgageCalculator!$L$10&gt;=0,MIN(MortgageCalculator!$L$7,start_rate+MortgageCalculator!$L$10*ROUNDUP((A763-MortgageCalculator!$L$6*periods_per_year)/MortgageCalculator!$L$9,0)),MAX(MortgageCalculator!$L$8,start_rate+MortgageCalculator!$L$10*ROUNDUP((A763-MortgageCalculator!$L$6*periods_per_year)/MortgageCalculator!$L$9,0)))),start_rate))</f>
        <v/>
      </c>
      <c r="D763" s="76" t="str">
        <f t="shared" si="68"/>
        <v/>
      </c>
      <c r="E763" s="76" t="str">
        <f t="shared" si="69"/>
        <v/>
      </c>
      <c r="F763" s="76" t="str">
        <f t="shared" si="70"/>
        <v/>
      </c>
      <c r="G763" s="76" t="str">
        <f t="shared" si="71"/>
        <v/>
      </c>
    </row>
    <row r="764" spans="1:7">
      <c r="A764" s="73" t="str">
        <f t="shared" si="66"/>
        <v/>
      </c>
      <c r="B764" s="74" t="str">
        <f t="shared" si="67"/>
        <v/>
      </c>
      <c r="C764" s="75" t="str">
        <f>IF(A764="","",IF(variable,IF(A764&lt;MortgageCalculator!$L$6*periods_per_year,start_rate,IF(MortgageCalculator!$L$10&gt;=0,MIN(MortgageCalculator!$L$7,start_rate+MortgageCalculator!$L$10*ROUNDUP((A764-MortgageCalculator!$L$6*periods_per_year)/MortgageCalculator!$L$9,0)),MAX(MortgageCalculator!$L$8,start_rate+MortgageCalculator!$L$10*ROUNDUP((A764-MortgageCalculator!$L$6*periods_per_year)/MortgageCalculator!$L$9,0)))),start_rate))</f>
        <v/>
      </c>
      <c r="D764" s="76" t="str">
        <f t="shared" si="68"/>
        <v/>
      </c>
      <c r="E764" s="76" t="str">
        <f t="shared" si="69"/>
        <v/>
      </c>
      <c r="F764" s="76" t="str">
        <f t="shared" si="70"/>
        <v/>
      </c>
      <c r="G764" s="76" t="str">
        <f t="shared" si="71"/>
        <v/>
      </c>
    </row>
    <row r="765" spans="1:7">
      <c r="A765" s="73" t="str">
        <f t="shared" si="66"/>
        <v/>
      </c>
      <c r="B765" s="74" t="str">
        <f t="shared" si="67"/>
        <v/>
      </c>
      <c r="C765" s="75" t="str">
        <f>IF(A765="","",IF(variable,IF(A765&lt;MortgageCalculator!$L$6*periods_per_year,start_rate,IF(MortgageCalculator!$L$10&gt;=0,MIN(MortgageCalculator!$L$7,start_rate+MortgageCalculator!$L$10*ROUNDUP((A765-MortgageCalculator!$L$6*periods_per_year)/MortgageCalculator!$L$9,0)),MAX(MortgageCalculator!$L$8,start_rate+MortgageCalculator!$L$10*ROUNDUP((A765-MortgageCalculator!$L$6*periods_per_year)/MortgageCalculator!$L$9,0)))),start_rate))</f>
        <v/>
      </c>
      <c r="D765" s="76" t="str">
        <f t="shared" si="68"/>
        <v/>
      </c>
      <c r="E765" s="76" t="str">
        <f t="shared" si="69"/>
        <v/>
      </c>
      <c r="F765" s="76" t="str">
        <f t="shared" si="70"/>
        <v/>
      </c>
      <c r="G765" s="76" t="str">
        <f t="shared" si="71"/>
        <v/>
      </c>
    </row>
    <row r="766" spans="1:7">
      <c r="A766" s="73" t="str">
        <f t="shared" si="66"/>
        <v/>
      </c>
      <c r="B766" s="74" t="str">
        <f t="shared" si="67"/>
        <v/>
      </c>
      <c r="C766" s="75" t="str">
        <f>IF(A766="","",IF(variable,IF(A766&lt;MortgageCalculator!$L$6*periods_per_year,start_rate,IF(MortgageCalculator!$L$10&gt;=0,MIN(MortgageCalculator!$L$7,start_rate+MortgageCalculator!$L$10*ROUNDUP((A766-MortgageCalculator!$L$6*periods_per_year)/MortgageCalculator!$L$9,0)),MAX(MortgageCalculator!$L$8,start_rate+MortgageCalculator!$L$10*ROUNDUP((A766-MortgageCalculator!$L$6*periods_per_year)/MortgageCalculator!$L$9,0)))),start_rate))</f>
        <v/>
      </c>
      <c r="D766" s="76" t="str">
        <f t="shared" si="68"/>
        <v/>
      </c>
      <c r="E766" s="76" t="str">
        <f t="shared" si="69"/>
        <v/>
      </c>
      <c r="F766" s="76" t="str">
        <f t="shared" si="70"/>
        <v/>
      </c>
      <c r="G766" s="76" t="str">
        <f t="shared" si="71"/>
        <v/>
      </c>
    </row>
    <row r="767" spans="1:7">
      <c r="A767" s="73" t="str">
        <f t="shared" si="66"/>
        <v/>
      </c>
      <c r="B767" s="74" t="str">
        <f t="shared" si="67"/>
        <v/>
      </c>
      <c r="C767" s="75" t="str">
        <f>IF(A767="","",IF(variable,IF(A767&lt;MortgageCalculator!$L$6*periods_per_year,start_rate,IF(MortgageCalculator!$L$10&gt;=0,MIN(MortgageCalculator!$L$7,start_rate+MortgageCalculator!$L$10*ROUNDUP((A767-MortgageCalculator!$L$6*periods_per_year)/MortgageCalculator!$L$9,0)),MAX(MortgageCalculator!$L$8,start_rate+MortgageCalculator!$L$10*ROUNDUP((A767-MortgageCalculator!$L$6*periods_per_year)/MortgageCalculator!$L$9,0)))),start_rate))</f>
        <v/>
      </c>
      <c r="D767" s="76" t="str">
        <f t="shared" si="68"/>
        <v/>
      </c>
      <c r="E767" s="76" t="str">
        <f t="shared" si="69"/>
        <v/>
      </c>
      <c r="F767" s="76" t="str">
        <f t="shared" si="70"/>
        <v/>
      </c>
      <c r="G767" s="76" t="str">
        <f t="shared" si="71"/>
        <v/>
      </c>
    </row>
    <row r="768" spans="1:7">
      <c r="A768" s="73" t="str">
        <f t="shared" si="66"/>
        <v/>
      </c>
      <c r="B768" s="74" t="str">
        <f t="shared" si="67"/>
        <v/>
      </c>
      <c r="C768" s="75" t="str">
        <f>IF(A768="","",IF(variable,IF(A768&lt;MortgageCalculator!$L$6*periods_per_year,start_rate,IF(MortgageCalculator!$L$10&gt;=0,MIN(MortgageCalculator!$L$7,start_rate+MortgageCalculator!$L$10*ROUNDUP((A768-MortgageCalculator!$L$6*periods_per_year)/MortgageCalculator!$L$9,0)),MAX(MortgageCalculator!$L$8,start_rate+MortgageCalculator!$L$10*ROUNDUP((A768-MortgageCalculator!$L$6*periods_per_year)/MortgageCalculator!$L$9,0)))),start_rate))</f>
        <v/>
      </c>
      <c r="D768" s="76" t="str">
        <f t="shared" si="68"/>
        <v/>
      </c>
      <c r="E768" s="76" t="str">
        <f t="shared" si="69"/>
        <v/>
      </c>
      <c r="F768" s="76" t="str">
        <f t="shared" si="70"/>
        <v/>
      </c>
      <c r="G768" s="76" t="str">
        <f t="shared" si="71"/>
        <v/>
      </c>
    </row>
    <row r="769" spans="1:7">
      <c r="A769" s="73" t="str">
        <f t="shared" si="66"/>
        <v/>
      </c>
      <c r="B769" s="74" t="str">
        <f t="shared" si="67"/>
        <v/>
      </c>
      <c r="C769" s="75" t="str">
        <f>IF(A769="","",IF(variable,IF(A769&lt;MortgageCalculator!$L$6*periods_per_year,start_rate,IF(MortgageCalculator!$L$10&gt;=0,MIN(MortgageCalculator!$L$7,start_rate+MortgageCalculator!$L$10*ROUNDUP((A769-MortgageCalculator!$L$6*periods_per_year)/MortgageCalculator!$L$9,0)),MAX(MortgageCalculator!$L$8,start_rate+MortgageCalculator!$L$10*ROUNDUP((A769-MortgageCalculator!$L$6*periods_per_year)/MortgageCalculator!$L$9,0)))),start_rate))</f>
        <v/>
      </c>
      <c r="D769" s="76" t="str">
        <f t="shared" si="68"/>
        <v/>
      </c>
      <c r="E769" s="76" t="str">
        <f t="shared" si="69"/>
        <v/>
      </c>
      <c r="F769" s="76" t="str">
        <f t="shared" si="70"/>
        <v/>
      </c>
      <c r="G769" s="76" t="str">
        <f t="shared" si="71"/>
        <v/>
      </c>
    </row>
    <row r="770" spans="1:7">
      <c r="A770" s="73" t="str">
        <f t="shared" si="66"/>
        <v/>
      </c>
      <c r="B770" s="74" t="str">
        <f t="shared" si="67"/>
        <v/>
      </c>
      <c r="C770" s="75" t="str">
        <f>IF(A770="","",IF(variable,IF(A770&lt;MortgageCalculator!$L$6*periods_per_year,start_rate,IF(MortgageCalculator!$L$10&gt;=0,MIN(MortgageCalculator!$L$7,start_rate+MortgageCalculator!$L$10*ROUNDUP((A770-MortgageCalculator!$L$6*periods_per_year)/MortgageCalculator!$L$9,0)),MAX(MortgageCalculator!$L$8,start_rate+MortgageCalculator!$L$10*ROUNDUP((A770-MortgageCalculator!$L$6*periods_per_year)/MortgageCalculator!$L$9,0)))),start_rate))</f>
        <v/>
      </c>
      <c r="D770" s="76" t="str">
        <f t="shared" si="68"/>
        <v/>
      </c>
      <c r="E770" s="76" t="str">
        <f t="shared" si="69"/>
        <v/>
      </c>
      <c r="F770" s="76" t="str">
        <f t="shared" si="70"/>
        <v/>
      </c>
      <c r="G770" s="76" t="str">
        <f t="shared" si="71"/>
        <v/>
      </c>
    </row>
    <row r="771" spans="1:7">
      <c r="A771" s="73" t="str">
        <f t="shared" si="66"/>
        <v/>
      </c>
      <c r="B771" s="74" t="str">
        <f t="shared" si="67"/>
        <v/>
      </c>
      <c r="C771" s="75" t="str">
        <f>IF(A771="","",IF(variable,IF(A771&lt;MortgageCalculator!$L$6*periods_per_year,start_rate,IF(MortgageCalculator!$L$10&gt;=0,MIN(MortgageCalculator!$L$7,start_rate+MortgageCalculator!$L$10*ROUNDUP((A771-MortgageCalculator!$L$6*periods_per_year)/MortgageCalculator!$L$9,0)),MAX(MortgageCalculator!$L$8,start_rate+MortgageCalculator!$L$10*ROUNDUP((A771-MortgageCalculator!$L$6*periods_per_year)/MortgageCalculator!$L$9,0)))),start_rate))</f>
        <v/>
      </c>
      <c r="D771" s="76" t="str">
        <f t="shared" si="68"/>
        <v/>
      </c>
      <c r="E771" s="76" t="str">
        <f t="shared" si="69"/>
        <v/>
      </c>
      <c r="F771" s="76" t="str">
        <f t="shared" si="70"/>
        <v/>
      </c>
      <c r="G771" s="76" t="str">
        <f t="shared" si="71"/>
        <v/>
      </c>
    </row>
    <row r="772" spans="1:7">
      <c r="A772" s="73" t="str">
        <f t="shared" ref="A772:A835" si="72">IF(G771="","",IF(OR(A771&gt;=nper,ROUND(G771,2)&lt;=0),"",A771+1))</f>
        <v/>
      </c>
      <c r="B772" s="74" t="str">
        <f t="shared" ref="B772:B835" si="73">IF(A772="","",IF(OR(periods_per_year=26,periods_per_year=52),IF(periods_per_year=26,IF(A772=1,fpdate,B771+14),IF(periods_per_year=52,IF(A772=1,fpdate,B771+7),"n/a")),IF(periods_per_year=24,DATE(YEAR(fpdate),MONTH(fpdate)+(A772-1)/2+IF(AND(DAY(fpdate)&gt;=15,MOD(A772,2)=0),1,0),IF(MOD(A772,2)=0,IF(DAY(fpdate)&gt;=15,DAY(fpdate)-14,DAY(fpdate)+14),DAY(fpdate))),IF(DAY(DATE(YEAR(fpdate),MONTH(fpdate)+A772-1,DAY(fpdate)))&lt;&gt;DAY(fpdate),DATE(YEAR(fpdate),MONTH(fpdate)+A772,0),DATE(YEAR(fpdate),MONTH(fpdate)+A772-1,DAY(fpdate))))))</f>
        <v/>
      </c>
      <c r="C772" s="75" t="str">
        <f>IF(A772="","",IF(variable,IF(A772&lt;MortgageCalculator!$L$6*periods_per_year,start_rate,IF(MortgageCalculator!$L$10&gt;=0,MIN(MortgageCalculator!$L$7,start_rate+MortgageCalculator!$L$10*ROUNDUP((A772-MortgageCalculator!$L$6*periods_per_year)/MortgageCalculator!$L$9,0)),MAX(MortgageCalculator!$L$8,start_rate+MortgageCalculator!$L$10*ROUNDUP((A772-MortgageCalculator!$L$6*periods_per_year)/MortgageCalculator!$L$9,0)))),start_rate))</f>
        <v/>
      </c>
      <c r="D772" s="76" t="str">
        <f t="shared" ref="D772:D835" si="74">IF(A772="","",ROUND((((1+C772/CP)^(CP/periods_per_year))-1)*G771,2))</f>
        <v/>
      </c>
      <c r="E772" s="76" t="str">
        <f t="shared" ref="E772:E835" si="75">IF(A772="","",IF(A772=nper,G771+D772,MIN(G771+D772,IF(C772=C771,E771,ROUND(-PMT(((1+C772/CP)^(CP/periods_per_year))-1,nper-A772+1,G771),2)))))</f>
        <v/>
      </c>
      <c r="F772" s="76" t="str">
        <f t="shared" ref="F772:F835" si="76">IF(A772="","",E772-D772)</f>
        <v/>
      </c>
      <c r="G772" s="76" t="str">
        <f t="shared" ref="G772:G835" si="77">IF(A772="","",G771-F772)</f>
        <v/>
      </c>
    </row>
    <row r="773" spans="1:7">
      <c r="A773" s="73" t="str">
        <f t="shared" si="72"/>
        <v/>
      </c>
      <c r="B773" s="74" t="str">
        <f t="shared" si="73"/>
        <v/>
      </c>
      <c r="C773" s="75" t="str">
        <f>IF(A773="","",IF(variable,IF(A773&lt;MortgageCalculator!$L$6*periods_per_year,start_rate,IF(MortgageCalculator!$L$10&gt;=0,MIN(MortgageCalculator!$L$7,start_rate+MortgageCalculator!$L$10*ROUNDUP((A773-MortgageCalculator!$L$6*periods_per_year)/MortgageCalculator!$L$9,0)),MAX(MortgageCalculator!$L$8,start_rate+MortgageCalculator!$L$10*ROUNDUP((A773-MortgageCalculator!$L$6*periods_per_year)/MortgageCalculator!$L$9,0)))),start_rate))</f>
        <v/>
      </c>
      <c r="D773" s="76" t="str">
        <f t="shared" si="74"/>
        <v/>
      </c>
      <c r="E773" s="76" t="str">
        <f t="shared" si="75"/>
        <v/>
      </c>
      <c r="F773" s="76" t="str">
        <f t="shared" si="76"/>
        <v/>
      </c>
      <c r="G773" s="76" t="str">
        <f t="shared" si="77"/>
        <v/>
      </c>
    </row>
    <row r="774" spans="1:7">
      <c r="A774" s="73" t="str">
        <f t="shared" si="72"/>
        <v/>
      </c>
      <c r="B774" s="74" t="str">
        <f t="shared" si="73"/>
        <v/>
      </c>
      <c r="C774" s="75" t="str">
        <f>IF(A774="","",IF(variable,IF(A774&lt;MortgageCalculator!$L$6*periods_per_year,start_rate,IF(MortgageCalculator!$L$10&gt;=0,MIN(MortgageCalculator!$L$7,start_rate+MortgageCalculator!$L$10*ROUNDUP((A774-MortgageCalculator!$L$6*periods_per_year)/MortgageCalculator!$L$9,0)),MAX(MortgageCalculator!$L$8,start_rate+MortgageCalculator!$L$10*ROUNDUP((A774-MortgageCalculator!$L$6*periods_per_year)/MortgageCalculator!$L$9,0)))),start_rate))</f>
        <v/>
      </c>
      <c r="D774" s="76" t="str">
        <f t="shared" si="74"/>
        <v/>
      </c>
      <c r="E774" s="76" t="str">
        <f t="shared" si="75"/>
        <v/>
      </c>
      <c r="F774" s="76" t="str">
        <f t="shared" si="76"/>
        <v/>
      </c>
      <c r="G774" s="76" t="str">
        <f t="shared" si="77"/>
        <v/>
      </c>
    </row>
    <row r="775" spans="1:7">
      <c r="A775" s="73" t="str">
        <f t="shared" si="72"/>
        <v/>
      </c>
      <c r="B775" s="74" t="str">
        <f t="shared" si="73"/>
        <v/>
      </c>
      <c r="C775" s="75" t="str">
        <f>IF(A775="","",IF(variable,IF(A775&lt;MortgageCalculator!$L$6*periods_per_year,start_rate,IF(MortgageCalculator!$L$10&gt;=0,MIN(MortgageCalculator!$L$7,start_rate+MortgageCalculator!$L$10*ROUNDUP((A775-MortgageCalculator!$L$6*periods_per_year)/MortgageCalculator!$L$9,0)),MAX(MortgageCalculator!$L$8,start_rate+MortgageCalculator!$L$10*ROUNDUP((A775-MortgageCalculator!$L$6*periods_per_year)/MortgageCalculator!$L$9,0)))),start_rate))</f>
        <v/>
      </c>
      <c r="D775" s="76" t="str">
        <f t="shared" si="74"/>
        <v/>
      </c>
      <c r="E775" s="76" t="str">
        <f t="shared" si="75"/>
        <v/>
      </c>
      <c r="F775" s="76" t="str">
        <f t="shared" si="76"/>
        <v/>
      </c>
      <c r="G775" s="76" t="str">
        <f t="shared" si="77"/>
        <v/>
      </c>
    </row>
    <row r="776" spans="1:7">
      <c r="A776" s="73" t="str">
        <f t="shared" si="72"/>
        <v/>
      </c>
      <c r="B776" s="74" t="str">
        <f t="shared" si="73"/>
        <v/>
      </c>
      <c r="C776" s="75" t="str">
        <f>IF(A776="","",IF(variable,IF(A776&lt;MortgageCalculator!$L$6*periods_per_year,start_rate,IF(MortgageCalculator!$L$10&gt;=0,MIN(MortgageCalculator!$L$7,start_rate+MortgageCalculator!$L$10*ROUNDUP((A776-MortgageCalculator!$L$6*periods_per_year)/MortgageCalculator!$L$9,0)),MAX(MortgageCalculator!$L$8,start_rate+MortgageCalculator!$L$10*ROUNDUP((A776-MortgageCalculator!$L$6*periods_per_year)/MortgageCalculator!$L$9,0)))),start_rate))</f>
        <v/>
      </c>
      <c r="D776" s="76" t="str">
        <f t="shared" si="74"/>
        <v/>
      </c>
      <c r="E776" s="76" t="str">
        <f t="shared" si="75"/>
        <v/>
      </c>
      <c r="F776" s="76" t="str">
        <f t="shared" si="76"/>
        <v/>
      </c>
      <c r="G776" s="76" t="str">
        <f t="shared" si="77"/>
        <v/>
      </c>
    </row>
    <row r="777" spans="1:7">
      <c r="A777" s="73" t="str">
        <f t="shared" si="72"/>
        <v/>
      </c>
      <c r="B777" s="74" t="str">
        <f t="shared" si="73"/>
        <v/>
      </c>
      <c r="C777" s="75" t="str">
        <f>IF(A777="","",IF(variable,IF(A777&lt;MortgageCalculator!$L$6*periods_per_year,start_rate,IF(MortgageCalculator!$L$10&gt;=0,MIN(MortgageCalculator!$L$7,start_rate+MortgageCalculator!$L$10*ROUNDUP((A777-MortgageCalculator!$L$6*periods_per_year)/MortgageCalculator!$L$9,0)),MAX(MortgageCalculator!$L$8,start_rate+MortgageCalculator!$L$10*ROUNDUP((A777-MortgageCalculator!$L$6*periods_per_year)/MortgageCalculator!$L$9,0)))),start_rate))</f>
        <v/>
      </c>
      <c r="D777" s="76" t="str">
        <f t="shared" si="74"/>
        <v/>
      </c>
      <c r="E777" s="76" t="str">
        <f t="shared" si="75"/>
        <v/>
      </c>
      <c r="F777" s="76" t="str">
        <f t="shared" si="76"/>
        <v/>
      </c>
      <c r="G777" s="76" t="str">
        <f t="shared" si="77"/>
        <v/>
      </c>
    </row>
    <row r="778" spans="1:7">
      <c r="A778" s="73" t="str">
        <f t="shared" si="72"/>
        <v/>
      </c>
      <c r="B778" s="74" t="str">
        <f t="shared" si="73"/>
        <v/>
      </c>
      <c r="C778" s="75" t="str">
        <f>IF(A778="","",IF(variable,IF(A778&lt;MortgageCalculator!$L$6*periods_per_year,start_rate,IF(MortgageCalculator!$L$10&gt;=0,MIN(MortgageCalculator!$L$7,start_rate+MortgageCalculator!$L$10*ROUNDUP((A778-MortgageCalculator!$L$6*periods_per_year)/MortgageCalculator!$L$9,0)),MAX(MortgageCalculator!$L$8,start_rate+MortgageCalculator!$L$10*ROUNDUP((A778-MortgageCalculator!$L$6*periods_per_year)/MortgageCalculator!$L$9,0)))),start_rate))</f>
        <v/>
      </c>
      <c r="D778" s="76" t="str">
        <f t="shared" si="74"/>
        <v/>
      </c>
      <c r="E778" s="76" t="str">
        <f t="shared" si="75"/>
        <v/>
      </c>
      <c r="F778" s="76" t="str">
        <f t="shared" si="76"/>
        <v/>
      </c>
      <c r="G778" s="76" t="str">
        <f t="shared" si="77"/>
        <v/>
      </c>
    </row>
    <row r="779" spans="1:7">
      <c r="A779" s="73" t="str">
        <f t="shared" si="72"/>
        <v/>
      </c>
      <c r="B779" s="74" t="str">
        <f t="shared" si="73"/>
        <v/>
      </c>
      <c r="C779" s="75" t="str">
        <f>IF(A779="","",IF(variable,IF(A779&lt;MortgageCalculator!$L$6*periods_per_year,start_rate,IF(MortgageCalculator!$L$10&gt;=0,MIN(MortgageCalculator!$L$7,start_rate+MortgageCalculator!$L$10*ROUNDUP((A779-MortgageCalculator!$L$6*periods_per_year)/MortgageCalculator!$L$9,0)),MAX(MortgageCalculator!$L$8,start_rate+MortgageCalculator!$L$10*ROUNDUP((A779-MortgageCalculator!$L$6*periods_per_year)/MortgageCalculator!$L$9,0)))),start_rate))</f>
        <v/>
      </c>
      <c r="D779" s="76" t="str">
        <f t="shared" si="74"/>
        <v/>
      </c>
      <c r="E779" s="76" t="str">
        <f t="shared" si="75"/>
        <v/>
      </c>
      <c r="F779" s="76" t="str">
        <f t="shared" si="76"/>
        <v/>
      </c>
      <c r="G779" s="76" t="str">
        <f t="shared" si="77"/>
        <v/>
      </c>
    </row>
    <row r="780" spans="1:7">
      <c r="A780" s="73" t="str">
        <f t="shared" si="72"/>
        <v/>
      </c>
      <c r="B780" s="74" t="str">
        <f t="shared" si="73"/>
        <v/>
      </c>
      <c r="C780" s="75" t="str">
        <f>IF(A780="","",IF(variable,IF(A780&lt;MortgageCalculator!$L$6*periods_per_year,start_rate,IF(MortgageCalculator!$L$10&gt;=0,MIN(MortgageCalculator!$L$7,start_rate+MortgageCalculator!$L$10*ROUNDUP((A780-MortgageCalculator!$L$6*periods_per_year)/MortgageCalculator!$L$9,0)),MAX(MortgageCalculator!$L$8,start_rate+MortgageCalculator!$L$10*ROUNDUP((A780-MortgageCalculator!$L$6*periods_per_year)/MortgageCalculator!$L$9,0)))),start_rate))</f>
        <v/>
      </c>
      <c r="D780" s="76" t="str">
        <f t="shared" si="74"/>
        <v/>
      </c>
      <c r="E780" s="76" t="str">
        <f t="shared" si="75"/>
        <v/>
      </c>
      <c r="F780" s="76" t="str">
        <f t="shared" si="76"/>
        <v/>
      </c>
      <c r="G780" s="76" t="str">
        <f t="shared" si="77"/>
        <v/>
      </c>
    </row>
    <row r="781" spans="1:7">
      <c r="A781" s="73" t="str">
        <f t="shared" si="72"/>
        <v/>
      </c>
      <c r="B781" s="74" t="str">
        <f t="shared" si="73"/>
        <v/>
      </c>
      <c r="C781" s="75" t="str">
        <f>IF(A781="","",IF(variable,IF(A781&lt;MortgageCalculator!$L$6*periods_per_year,start_rate,IF(MortgageCalculator!$L$10&gt;=0,MIN(MortgageCalculator!$L$7,start_rate+MortgageCalculator!$L$10*ROUNDUP((A781-MortgageCalculator!$L$6*periods_per_year)/MortgageCalculator!$L$9,0)),MAX(MortgageCalculator!$L$8,start_rate+MortgageCalculator!$L$10*ROUNDUP((A781-MortgageCalculator!$L$6*periods_per_year)/MortgageCalculator!$L$9,0)))),start_rate))</f>
        <v/>
      </c>
      <c r="D781" s="76" t="str">
        <f t="shared" si="74"/>
        <v/>
      </c>
      <c r="E781" s="76" t="str">
        <f t="shared" si="75"/>
        <v/>
      </c>
      <c r="F781" s="76" t="str">
        <f t="shared" si="76"/>
        <v/>
      </c>
      <c r="G781" s="76" t="str">
        <f t="shared" si="77"/>
        <v/>
      </c>
    </row>
    <row r="782" spans="1:7">
      <c r="A782" s="73" t="str">
        <f t="shared" si="72"/>
        <v/>
      </c>
      <c r="B782" s="74" t="str">
        <f t="shared" si="73"/>
        <v/>
      </c>
      <c r="C782" s="75" t="str">
        <f>IF(A782="","",IF(variable,IF(A782&lt;MortgageCalculator!$L$6*periods_per_year,start_rate,IF(MortgageCalculator!$L$10&gt;=0,MIN(MortgageCalculator!$L$7,start_rate+MortgageCalculator!$L$10*ROUNDUP((A782-MortgageCalculator!$L$6*periods_per_year)/MortgageCalculator!$L$9,0)),MAX(MortgageCalculator!$L$8,start_rate+MortgageCalculator!$L$10*ROUNDUP((A782-MortgageCalculator!$L$6*periods_per_year)/MortgageCalculator!$L$9,0)))),start_rate))</f>
        <v/>
      </c>
      <c r="D782" s="76" t="str">
        <f t="shared" si="74"/>
        <v/>
      </c>
      <c r="E782" s="76" t="str">
        <f t="shared" si="75"/>
        <v/>
      </c>
      <c r="F782" s="76" t="str">
        <f t="shared" si="76"/>
        <v/>
      </c>
      <c r="G782" s="76" t="str">
        <f t="shared" si="77"/>
        <v/>
      </c>
    </row>
    <row r="783" spans="1:7">
      <c r="A783" s="73" t="str">
        <f t="shared" si="72"/>
        <v/>
      </c>
      <c r="B783" s="74" t="str">
        <f t="shared" si="73"/>
        <v/>
      </c>
      <c r="C783" s="75" t="str">
        <f>IF(A783="","",IF(variable,IF(A783&lt;MortgageCalculator!$L$6*periods_per_year,start_rate,IF(MortgageCalculator!$L$10&gt;=0,MIN(MortgageCalculator!$L$7,start_rate+MortgageCalculator!$L$10*ROUNDUP((A783-MortgageCalculator!$L$6*periods_per_year)/MortgageCalculator!$L$9,0)),MAX(MortgageCalculator!$L$8,start_rate+MortgageCalculator!$L$10*ROUNDUP((A783-MortgageCalculator!$L$6*periods_per_year)/MortgageCalculator!$L$9,0)))),start_rate))</f>
        <v/>
      </c>
      <c r="D783" s="76" t="str">
        <f t="shared" si="74"/>
        <v/>
      </c>
      <c r="E783" s="76" t="str">
        <f t="shared" si="75"/>
        <v/>
      </c>
      <c r="F783" s="76" t="str">
        <f t="shared" si="76"/>
        <v/>
      </c>
      <c r="G783" s="76" t="str">
        <f t="shared" si="77"/>
        <v/>
      </c>
    </row>
    <row r="784" spans="1:7">
      <c r="A784" s="73" t="str">
        <f t="shared" si="72"/>
        <v/>
      </c>
      <c r="B784" s="74" t="str">
        <f t="shared" si="73"/>
        <v/>
      </c>
      <c r="C784" s="75" t="str">
        <f>IF(A784="","",IF(variable,IF(A784&lt;MortgageCalculator!$L$6*periods_per_year,start_rate,IF(MortgageCalculator!$L$10&gt;=0,MIN(MortgageCalculator!$L$7,start_rate+MortgageCalculator!$L$10*ROUNDUP((A784-MortgageCalculator!$L$6*periods_per_year)/MortgageCalculator!$L$9,0)),MAX(MortgageCalculator!$L$8,start_rate+MortgageCalculator!$L$10*ROUNDUP((A784-MortgageCalculator!$L$6*periods_per_year)/MortgageCalculator!$L$9,0)))),start_rate))</f>
        <v/>
      </c>
      <c r="D784" s="76" t="str">
        <f t="shared" si="74"/>
        <v/>
      </c>
      <c r="E784" s="76" t="str">
        <f t="shared" si="75"/>
        <v/>
      </c>
      <c r="F784" s="76" t="str">
        <f t="shared" si="76"/>
        <v/>
      </c>
      <c r="G784" s="76" t="str">
        <f t="shared" si="77"/>
        <v/>
      </c>
    </row>
    <row r="785" spans="1:7">
      <c r="A785" s="73" t="str">
        <f t="shared" si="72"/>
        <v/>
      </c>
      <c r="B785" s="74" t="str">
        <f t="shared" si="73"/>
        <v/>
      </c>
      <c r="C785" s="75" t="str">
        <f>IF(A785="","",IF(variable,IF(A785&lt;MortgageCalculator!$L$6*periods_per_year,start_rate,IF(MortgageCalculator!$L$10&gt;=0,MIN(MortgageCalculator!$L$7,start_rate+MortgageCalculator!$L$10*ROUNDUP((A785-MortgageCalculator!$L$6*periods_per_year)/MortgageCalculator!$L$9,0)),MAX(MortgageCalculator!$L$8,start_rate+MortgageCalculator!$L$10*ROUNDUP((A785-MortgageCalculator!$L$6*periods_per_year)/MortgageCalculator!$L$9,0)))),start_rate))</f>
        <v/>
      </c>
      <c r="D785" s="76" t="str">
        <f t="shared" si="74"/>
        <v/>
      </c>
      <c r="E785" s="76" t="str">
        <f t="shared" si="75"/>
        <v/>
      </c>
      <c r="F785" s="76" t="str">
        <f t="shared" si="76"/>
        <v/>
      </c>
      <c r="G785" s="76" t="str">
        <f t="shared" si="77"/>
        <v/>
      </c>
    </row>
    <row r="786" spans="1:7">
      <c r="A786" s="73" t="str">
        <f t="shared" si="72"/>
        <v/>
      </c>
      <c r="B786" s="74" t="str">
        <f t="shared" si="73"/>
        <v/>
      </c>
      <c r="C786" s="75" t="str">
        <f>IF(A786="","",IF(variable,IF(A786&lt;MortgageCalculator!$L$6*periods_per_year,start_rate,IF(MortgageCalculator!$L$10&gt;=0,MIN(MortgageCalculator!$L$7,start_rate+MortgageCalculator!$L$10*ROUNDUP((A786-MortgageCalculator!$L$6*periods_per_year)/MortgageCalculator!$L$9,0)),MAX(MortgageCalculator!$L$8,start_rate+MortgageCalculator!$L$10*ROUNDUP((A786-MortgageCalculator!$L$6*periods_per_year)/MortgageCalculator!$L$9,0)))),start_rate))</f>
        <v/>
      </c>
      <c r="D786" s="76" t="str">
        <f t="shared" si="74"/>
        <v/>
      </c>
      <c r="E786" s="76" t="str">
        <f t="shared" si="75"/>
        <v/>
      </c>
      <c r="F786" s="76" t="str">
        <f t="shared" si="76"/>
        <v/>
      </c>
      <c r="G786" s="76" t="str">
        <f t="shared" si="77"/>
        <v/>
      </c>
    </row>
    <row r="787" spans="1:7">
      <c r="A787" s="73" t="str">
        <f t="shared" si="72"/>
        <v/>
      </c>
      <c r="B787" s="74" t="str">
        <f t="shared" si="73"/>
        <v/>
      </c>
      <c r="C787" s="75" t="str">
        <f>IF(A787="","",IF(variable,IF(A787&lt;MortgageCalculator!$L$6*periods_per_year,start_rate,IF(MortgageCalculator!$L$10&gt;=0,MIN(MortgageCalculator!$L$7,start_rate+MortgageCalculator!$L$10*ROUNDUP((A787-MortgageCalculator!$L$6*periods_per_year)/MortgageCalculator!$L$9,0)),MAX(MortgageCalculator!$L$8,start_rate+MortgageCalculator!$L$10*ROUNDUP((A787-MortgageCalculator!$L$6*periods_per_year)/MortgageCalculator!$L$9,0)))),start_rate))</f>
        <v/>
      </c>
      <c r="D787" s="76" t="str">
        <f t="shared" si="74"/>
        <v/>
      </c>
      <c r="E787" s="76" t="str">
        <f t="shared" si="75"/>
        <v/>
      </c>
      <c r="F787" s="76" t="str">
        <f t="shared" si="76"/>
        <v/>
      </c>
      <c r="G787" s="76" t="str">
        <f t="shared" si="77"/>
        <v/>
      </c>
    </row>
    <row r="788" spans="1:7">
      <c r="A788" s="73" t="str">
        <f t="shared" si="72"/>
        <v/>
      </c>
      <c r="B788" s="74" t="str">
        <f t="shared" si="73"/>
        <v/>
      </c>
      <c r="C788" s="75" t="str">
        <f>IF(A788="","",IF(variable,IF(A788&lt;MortgageCalculator!$L$6*periods_per_year,start_rate,IF(MortgageCalculator!$L$10&gt;=0,MIN(MortgageCalculator!$L$7,start_rate+MortgageCalculator!$L$10*ROUNDUP((A788-MortgageCalculator!$L$6*periods_per_year)/MortgageCalculator!$L$9,0)),MAX(MortgageCalculator!$L$8,start_rate+MortgageCalculator!$L$10*ROUNDUP((A788-MortgageCalculator!$L$6*periods_per_year)/MortgageCalculator!$L$9,0)))),start_rate))</f>
        <v/>
      </c>
      <c r="D788" s="76" t="str">
        <f t="shared" si="74"/>
        <v/>
      </c>
      <c r="E788" s="76" t="str">
        <f t="shared" si="75"/>
        <v/>
      </c>
      <c r="F788" s="76" t="str">
        <f t="shared" si="76"/>
        <v/>
      </c>
      <c r="G788" s="76" t="str">
        <f t="shared" si="77"/>
        <v/>
      </c>
    </row>
    <row r="789" spans="1:7">
      <c r="A789" s="73" t="str">
        <f t="shared" si="72"/>
        <v/>
      </c>
      <c r="B789" s="74" t="str">
        <f t="shared" si="73"/>
        <v/>
      </c>
      <c r="C789" s="75" t="str">
        <f>IF(A789="","",IF(variable,IF(A789&lt;MortgageCalculator!$L$6*periods_per_year,start_rate,IF(MortgageCalculator!$L$10&gt;=0,MIN(MortgageCalculator!$L$7,start_rate+MortgageCalculator!$L$10*ROUNDUP((A789-MortgageCalculator!$L$6*periods_per_year)/MortgageCalculator!$L$9,0)),MAX(MortgageCalculator!$L$8,start_rate+MortgageCalculator!$L$10*ROUNDUP((A789-MortgageCalculator!$L$6*periods_per_year)/MortgageCalculator!$L$9,0)))),start_rate))</f>
        <v/>
      </c>
      <c r="D789" s="76" t="str">
        <f t="shared" si="74"/>
        <v/>
      </c>
      <c r="E789" s="76" t="str">
        <f t="shared" si="75"/>
        <v/>
      </c>
      <c r="F789" s="76" t="str">
        <f t="shared" si="76"/>
        <v/>
      </c>
      <c r="G789" s="76" t="str">
        <f t="shared" si="77"/>
        <v/>
      </c>
    </row>
    <row r="790" spans="1:7">
      <c r="A790" s="73" t="str">
        <f t="shared" si="72"/>
        <v/>
      </c>
      <c r="B790" s="74" t="str">
        <f t="shared" si="73"/>
        <v/>
      </c>
      <c r="C790" s="75" t="str">
        <f>IF(A790="","",IF(variable,IF(A790&lt;MortgageCalculator!$L$6*periods_per_year,start_rate,IF(MortgageCalculator!$L$10&gt;=0,MIN(MortgageCalculator!$L$7,start_rate+MortgageCalculator!$L$10*ROUNDUP((A790-MortgageCalculator!$L$6*periods_per_year)/MortgageCalculator!$L$9,0)),MAX(MortgageCalculator!$L$8,start_rate+MortgageCalculator!$L$10*ROUNDUP((A790-MortgageCalculator!$L$6*periods_per_year)/MortgageCalculator!$L$9,0)))),start_rate))</f>
        <v/>
      </c>
      <c r="D790" s="76" t="str">
        <f t="shared" si="74"/>
        <v/>
      </c>
      <c r="E790" s="76" t="str">
        <f t="shared" si="75"/>
        <v/>
      </c>
      <c r="F790" s="76" t="str">
        <f t="shared" si="76"/>
        <v/>
      </c>
      <c r="G790" s="76" t="str">
        <f t="shared" si="77"/>
        <v/>
      </c>
    </row>
    <row r="791" spans="1:7">
      <c r="A791" s="73" t="str">
        <f t="shared" si="72"/>
        <v/>
      </c>
      <c r="B791" s="74" t="str">
        <f t="shared" si="73"/>
        <v/>
      </c>
      <c r="C791" s="75" t="str">
        <f>IF(A791="","",IF(variable,IF(A791&lt;MortgageCalculator!$L$6*periods_per_year,start_rate,IF(MortgageCalculator!$L$10&gt;=0,MIN(MortgageCalculator!$L$7,start_rate+MortgageCalculator!$L$10*ROUNDUP((A791-MortgageCalculator!$L$6*periods_per_year)/MortgageCalculator!$L$9,0)),MAX(MortgageCalculator!$L$8,start_rate+MortgageCalculator!$L$10*ROUNDUP((A791-MortgageCalculator!$L$6*periods_per_year)/MortgageCalculator!$L$9,0)))),start_rate))</f>
        <v/>
      </c>
      <c r="D791" s="76" t="str">
        <f t="shared" si="74"/>
        <v/>
      </c>
      <c r="E791" s="76" t="str">
        <f t="shared" si="75"/>
        <v/>
      </c>
      <c r="F791" s="76" t="str">
        <f t="shared" si="76"/>
        <v/>
      </c>
      <c r="G791" s="76" t="str">
        <f t="shared" si="77"/>
        <v/>
      </c>
    </row>
    <row r="792" spans="1:7">
      <c r="A792" s="73" t="str">
        <f t="shared" si="72"/>
        <v/>
      </c>
      <c r="B792" s="74" t="str">
        <f t="shared" si="73"/>
        <v/>
      </c>
      <c r="C792" s="75" t="str">
        <f>IF(A792="","",IF(variable,IF(A792&lt;MortgageCalculator!$L$6*periods_per_year,start_rate,IF(MortgageCalculator!$L$10&gt;=0,MIN(MortgageCalculator!$L$7,start_rate+MortgageCalculator!$L$10*ROUNDUP((A792-MortgageCalculator!$L$6*periods_per_year)/MortgageCalculator!$L$9,0)),MAX(MortgageCalculator!$L$8,start_rate+MortgageCalculator!$L$10*ROUNDUP((A792-MortgageCalculator!$L$6*periods_per_year)/MortgageCalculator!$L$9,0)))),start_rate))</f>
        <v/>
      </c>
      <c r="D792" s="76" t="str">
        <f t="shared" si="74"/>
        <v/>
      </c>
      <c r="E792" s="76" t="str">
        <f t="shared" si="75"/>
        <v/>
      </c>
      <c r="F792" s="76" t="str">
        <f t="shared" si="76"/>
        <v/>
      </c>
      <c r="G792" s="76" t="str">
        <f t="shared" si="77"/>
        <v/>
      </c>
    </row>
    <row r="793" spans="1:7">
      <c r="A793" s="73" t="str">
        <f t="shared" si="72"/>
        <v/>
      </c>
      <c r="B793" s="74" t="str">
        <f t="shared" si="73"/>
        <v/>
      </c>
      <c r="C793" s="75" t="str">
        <f>IF(A793="","",IF(variable,IF(A793&lt;MortgageCalculator!$L$6*periods_per_year,start_rate,IF(MortgageCalculator!$L$10&gt;=0,MIN(MortgageCalculator!$L$7,start_rate+MortgageCalculator!$L$10*ROUNDUP((A793-MortgageCalculator!$L$6*periods_per_year)/MortgageCalculator!$L$9,0)),MAX(MortgageCalculator!$L$8,start_rate+MortgageCalculator!$L$10*ROUNDUP((A793-MortgageCalculator!$L$6*periods_per_year)/MortgageCalculator!$L$9,0)))),start_rate))</f>
        <v/>
      </c>
      <c r="D793" s="76" t="str">
        <f t="shared" si="74"/>
        <v/>
      </c>
      <c r="E793" s="76" t="str">
        <f t="shared" si="75"/>
        <v/>
      </c>
      <c r="F793" s="76" t="str">
        <f t="shared" si="76"/>
        <v/>
      </c>
      <c r="G793" s="76" t="str">
        <f t="shared" si="77"/>
        <v/>
      </c>
    </row>
    <row r="794" spans="1:7">
      <c r="A794" s="73" t="str">
        <f t="shared" si="72"/>
        <v/>
      </c>
      <c r="B794" s="74" t="str">
        <f t="shared" si="73"/>
        <v/>
      </c>
      <c r="C794" s="75" t="str">
        <f>IF(A794="","",IF(variable,IF(A794&lt;MortgageCalculator!$L$6*periods_per_year,start_rate,IF(MortgageCalculator!$L$10&gt;=0,MIN(MortgageCalculator!$L$7,start_rate+MortgageCalculator!$L$10*ROUNDUP((A794-MortgageCalculator!$L$6*periods_per_year)/MortgageCalculator!$L$9,0)),MAX(MortgageCalculator!$L$8,start_rate+MortgageCalculator!$L$10*ROUNDUP((A794-MortgageCalculator!$L$6*periods_per_year)/MortgageCalculator!$L$9,0)))),start_rate))</f>
        <v/>
      </c>
      <c r="D794" s="76" t="str">
        <f t="shared" si="74"/>
        <v/>
      </c>
      <c r="E794" s="76" t="str">
        <f t="shared" si="75"/>
        <v/>
      </c>
      <c r="F794" s="76" t="str">
        <f t="shared" si="76"/>
        <v/>
      </c>
      <c r="G794" s="76" t="str">
        <f t="shared" si="77"/>
        <v/>
      </c>
    </row>
    <row r="795" spans="1:7">
      <c r="A795" s="73" t="str">
        <f t="shared" si="72"/>
        <v/>
      </c>
      <c r="B795" s="74" t="str">
        <f t="shared" si="73"/>
        <v/>
      </c>
      <c r="C795" s="75" t="str">
        <f>IF(A795="","",IF(variable,IF(A795&lt;MortgageCalculator!$L$6*periods_per_year,start_rate,IF(MortgageCalculator!$L$10&gt;=0,MIN(MortgageCalculator!$L$7,start_rate+MortgageCalculator!$L$10*ROUNDUP((A795-MortgageCalculator!$L$6*periods_per_year)/MortgageCalculator!$L$9,0)),MAX(MortgageCalculator!$L$8,start_rate+MortgageCalculator!$L$10*ROUNDUP((A795-MortgageCalculator!$L$6*periods_per_year)/MortgageCalculator!$L$9,0)))),start_rate))</f>
        <v/>
      </c>
      <c r="D795" s="76" t="str">
        <f t="shared" si="74"/>
        <v/>
      </c>
      <c r="E795" s="76" t="str">
        <f t="shared" si="75"/>
        <v/>
      </c>
      <c r="F795" s="76" t="str">
        <f t="shared" si="76"/>
        <v/>
      </c>
      <c r="G795" s="76" t="str">
        <f t="shared" si="77"/>
        <v/>
      </c>
    </row>
    <row r="796" spans="1:7">
      <c r="A796" s="73" t="str">
        <f t="shared" si="72"/>
        <v/>
      </c>
      <c r="B796" s="74" t="str">
        <f t="shared" si="73"/>
        <v/>
      </c>
      <c r="C796" s="75" t="str">
        <f>IF(A796="","",IF(variable,IF(A796&lt;MortgageCalculator!$L$6*periods_per_year,start_rate,IF(MortgageCalculator!$L$10&gt;=0,MIN(MortgageCalculator!$L$7,start_rate+MortgageCalculator!$L$10*ROUNDUP((A796-MortgageCalculator!$L$6*periods_per_year)/MortgageCalculator!$L$9,0)),MAX(MortgageCalculator!$L$8,start_rate+MortgageCalculator!$L$10*ROUNDUP((A796-MortgageCalculator!$L$6*periods_per_year)/MortgageCalculator!$L$9,0)))),start_rate))</f>
        <v/>
      </c>
      <c r="D796" s="76" t="str">
        <f t="shared" si="74"/>
        <v/>
      </c>
      <c r="E796" s="76" t="str">
        <f t="shared" si="75"/>
        <v/>
      </c>
      <c r="F796" s="76" t="str">
        <f t="shared" si="76"/>
        <v/>
      </c>
      <c r="G796" s="76" t="str">
        <f t="shared" si="77"/>
        <v/>
      </c>
    </row>
    <row r="797" spans="1:7">
      <c r="A797" s="73" t="str">
        <f t="shared" si="72"/>
        <v/>
      </c>
      <c r="B797" s="74" t="str">
        <f t="shared" si="73"/>
        <v/>
      </c>
      <c r="C797" s="75" t="str">
        <f>IF(A797="","",IF(variable,IF(A797&lt;MortgageCalculator!$L$6*periods_per_year,start_rate,IF(MortgageCalculator!$L$10&gt;=0,MIN(MortgageCalculator!$L$7,start_rate+MortgageCalculator!$L$10*ROUNDUP((A797-MortgageCalculator!$L$6*periods_per_year)/MortgageCalculator!$L$9,0)),MAX(MortgageCalculator!$L$8,start_rate+MortgageCalculator!$L$10*ROUNDUP((A797-MortgageCalculator!$L$6*periods_per_year)/MortgageCalculator!$L$9,0)))),start_rate))</f>
        <v/>
      </c>
      <c r="D797" s="76" t="str">
        <f t="shared" si="74"/>
        <v/>
      </c>
      <c r="E797" s="76" t="str">
        <f t="shared" si="75"/>
        <v/>
      </c>
      <c r="F797" s="76" t="str">
        <f t="shared" si="76"/>
        <v/>
      </c>
      <c r="G797" s="76" t="str">
        <f t="shared" si="77"/>
        <v/>
      </c>
    </row>
    <row r="798" spans="1:7">
      <c r="A798" s="73" t="str">
        <f t="shared" si="72"/>
        <v/>
      </c>
      <c r="B798" s="74" t="str">
        <f t="shared" si="73"/>
        <v/>
      </c>
      <c r="C798" s="75" t="str">
        <f>IF(A798="","",IF(variable,IF(A798&lt;MortgageCalculator!$L$6*periods_per_year,start_rate,IF(MortgageCalculator!$L$10&gt;=0,MIN(MortgageCalculator!$L$7,start_rate+MortgageCalculator!$L$10*ROUNDUP((A798-MortgageCalculator!$L$6*periods_per_year)/MortgageCalculator!$L$9,0)),MAX(MortgageCalculator!$L$8,start_rate+MortgageCalculator!$L$10*ROUNDUP((A798-MortgageCalculator!$L$6*periods_per_year)/MortgageCalculator!$L$9,0)))),start_rate))</f>
        <v/>
      </c>
      <c r="D798" s="76" t="str">
        <f t="shared" si="74"/>
        <v/>
      </c>
      <c r="E798" s="76" t="str">
        <f t="shared" si="75"/>
        <v/>
      </c>
      <c r="F798" s="76" t="str">
        <f t="shared" si="76"/>
        <v/>
      </c>
      <c r="G798" s="76" t="str">
        <f t="shared" si="77"/>
        <v/>
      </c>
    </row>
    <row r="799" spans="1:7">
      <c r="A799" s="73" t="str">
        <f t="shared" si="72"/>
        <v/>
      </c>
      <c r="B799" s="74" t="str">
        <f t="shared" si="73"/>
        <v/>
      </c>
      <c r="C799" s="75" t="str">
        <f>IF(A799="","",IF(variable,IF(A799&lt;MortgageCalculator!$L$6*periods_per_year,start_rate,IF(MortgageCalculator!$L$10&gt;=0,MIN(MortgageCalculator!$L$7,start_rate+MortgageCalculator!$L$10*ROUNDUP((A799-MortgageCalculator!$L$6*periods_per_year)/MortgageCalculator!$L$9,0)),MAX(MortgageCalculator!$L$8,start_rate+MortgageCalculator!$L$10*ROUNDUP((A799-MortgageCalculator!$L$6*periods_per_year)/MortgageCalculator!$L$9,0)))),start_rate))</f>
        <v/>
      </c>
      <c r="D799" s="76" t="str">
        <f t="shared" si="74"/>
        <v/>
      </c>
      <c r="E799" s="76" t="str">
        <f t="shared" si="75"/>
        <v/>
      </c>
      <c r="F799" s="76" t="str">
        <f t="shared" si="76"/>
        <v/>
      </c>
      <c r="G799" s="76" t="str">
        <f t="shared" si="77"/>
        <v/>
      </c>
    </row>
    <row r="800" spans="1:7">
      <c r="A800" s="73" t="str">
        <f t="shared" si="72"/>
        <v/>
      </c>
      <c r="B800" s="74" t="str">
        <f t="shared" si="73"/>
        <v/>
      </c>
      <c r="C800" s="75" t="str">
        <f>IF(A800="","",IF(variable,IF(A800&lt;MortgageCalculator!$L$6*periods_per_year,start_rate,IF(MortgageCalculator!$L$10&gt;=0,MIN(MortgageCalculator!$L$7,start_rate+MortgageCalculator!$L$10*ROUNDUP((A800-MortgageCalculator!$L$6*periods_per_year)/MortgageCalculator!$L$9,0)),MAX(MortgageCalculator!$L$8,start_rate+MortgageCalculator!$L$10*ROUNDUP((A800-MortgageCalculator!$L$6*periods_per_year)/MortgageCalculator!$L$9,0)))),start_rate))</f>
        <v/>
      </c>
      <c r="D800" s="76" t="str">
        <f t="shared" si="74"/>
        <v/>
      </c>
      <c r="E800" s="76" t="str">
        <f t="shared" si="75"/>
        <v/>
      </c>
      <c r="F800" s="76" t="str">
        <f t="shared" si="76"/>
        <v/>
      </c>
      <c r="G800" s="76" t="str">
        <f t="shared" si="77"/>
        <v/>
      </c>
    </row>
    <row r="801" spans="1:7">
      <c r="A801" s="73" t="str">
        <f t="shared" si="72"/>
        <v/>
      </c>
      <c r="B801" s="74" t="str">
        <f t="shared" si="73"/>
        <v/>
      </c>
      <c r="C801" s="75" t="str">
        <f>IF(A801="","",IF(variable,IF(A801&lt;MortgageCalculator!$L$6*periods_per_year,start_rate,IF(MortgageCalculator!$L$10&gt;=0,MIN(MortgageCalculator!$L$7,start_rate+MortgageCalculator!$L$10*ROUNDUP((A801-MortgageCalculator!$L$6*periods_per_year)/MortgageCalculator!$L$9,0)),MAX(MortgageCalculator!$L$8,start_rate+MortgageCalculator!$L$10*ROUNDUP((A801-MortgageCalculator!$L$6*periods_per_year)/MortgageCalculator!$L$9,0)))),start_rate))</f>
        <v/>
      </c>
      <c r="D801" s="76" t="str">
        <f t="shared" si="74"/>
        <v/>
      </c>
      <c r="E801" s="76" t="str">
        <f t="shared" si="75"/>
        <v/>
      </c>
      <c r="F801" s="76" t="str">
        <f t="shared" si="76"/>
        <v/>
      </c>
      <c r="G801" s="76" t="str">
        <f t="shared" si="77"/>
        <v/>
      </c>
    </row>
    <row r="802" spans="1:7">
      <c r="A802" s="73" t="str">
        <f t="shared" si="72"/>
        <v/>
      </c>
      <c r="B802" s="74" t="str">
        <f t="shared" si="73"/>
        <v/>
      </c>
      <c r="C802" s="75" t="str">
        <f>IF(A802="","",IF(variable,IF(A802&lt;MortgageCalculator!$L$6*periods_per_year,start_rate,IF(MortgageCalculator!$L$10&gt;=0,MIN(MortgageCalculator!$L$7,start_rate+MortgageCalculator!$L$10*ROUNDUP((A802-MortgageCalculator!$L$6*periods_per_year)/MortgageCalculator!$L$9,0)),MAX(MortgageCalculator!$L$8,start_rate+MortgageCalculator!$L$10*ROUNDUP((A802-MortgageCalculator!$L$6*periods_per_year)/MortgageCalculator!$L$9,0)))),start_rate))</f>
        <v/>
      </c>
      <c r="D802" s="76" t="str">
        <f t="shared" si="74"/>
        <v/>
      </c>
      <c r="E802" s="76" t="str">
        <f t="shared" si="75"/>
        <v/>
      </c>
      <c r="F802" s="76" t="str">
        <f t="shared" si="76"/>
        <v/>
      </c>
      <c r="G802" s="76" t="str">
        <f t="shared" si="77"/>
        <v/>
      </c>
    </row>
    <row r="803" spans="1:7">
      <c r="A803" s="73" t="str">
        <f t="shared" si="72"/>
        <v/>
      </c>
      <c r="B803" s="74" t="str">
        <f t="shared" si="73"/>
        <v/>
      </c>
      <c r="C803" s="75" t="str">
        <f>IF(A803="","",IF(variable,IF(A803&lt;MortgageCalculator!$L$6*periods_per_year,start_rate,IF(MortgageCalculator!$L$10&gt;=0,MIN(MortgageCalculator!$L$7,start_rate+MortgageCalculator!$L$10*ROUNDUP((A803-MortgageCalculator!$L$6*periods_per_year)/MortgageCalculator!$L$9,0)),MAX(MortgageCalculator!$L$8,start_rate+MortgageCalculator!$L$10*ROUNDUP((A803-MortgageCalculator!$L$6*periods_per_year)/MortgageCalculator!$L$9,0)))),start_rate))</f>
        <v/>
      </c>
      <c r="D803" s="76" t="str">
        <f t="shared" si="74"/>
        <v/>
      </c>
      <c r="E803" s="76" t="str">
        <f t="shared" si="75"/>
        <v/>
      </c>
      <c r="F803" s="76" t="str">
        <f t="shared" si="76"/>
        <v/>
      </c>
      <c r="G803" s="76" t="str">
        <f t="shared" si="77"/>
        <v/>
      </c>
    </row>
    <row r="804" spans="1:7">
      <c r="A804" s="73" t="str">
        <f t="shared" si="72"/>
        <v/>
      </c>
      <c r="B804" s="74" t="str">
        <f t="shared" si="73"/>
        <v/>
      </c>
      <c r="C804" s="75" t="str">
        <f>IF(A804="","",IF(variable,IF(A804&lt;MortgageCalculator!$L$6*periods_per_year,start_rate,IF(MortgageCalculator!$L$10&gt;=0,MIN(MortgageCalculator!$L$7,start_rate+MortgageCalculator!$L$10*ROUNDUP((A804-MortgageCalculator!$L$6*periods_per_year)/MortgageCalculator!$L$9,0)),MAX(MortgageCalculator!$L$8,start_rate+MortgageCalculator!$L$10*ROUNDUP((A804-MortgageCalculator!$L$6*periods_per_year)/MortgageCalculator!$L$9,0)))),start_rate))</f>
        <v/>
      </c>
      <c r="D804" s="76" t="str">
        <f t="shared" si="74"/>
        <v/>
      </c>
      <c r="E804" s="76" t="str">
        <f t="shared" si="75"/>
        <v/>
      </c>
      <c r="F804" s="76" t="str">
        <f t="shared" si="76"/>
        <v/>
      </c>
      <c r="G804" s="76" t="str">
        <f t="shared" si="77"/>
        <v/>
      </c>
    </row>
    <row r="805" spans="1:7">
      <c r="A805" s="73" t="str">
        <f t="shared" si="72"/>
        <v/>
      </c>
      <c r="B805" s="74" t="str">
        <f t="shared" si="73"/>
        <v/>
      </c>
      <c r="C805" s="75" t="str">
        <f>IF(A805="","",IF(variable,IF(A805&lt;MortgageCalculator!$L$6*periods_per_year,start_rate,IF(MortgageCalculator!$L$10&gt;=0,MIN(MortgageCalculator!$L$7,start_rate+MortgageCalculator!$L$10*ROUNDUP((A805-MortgageCalculator!$L$6*periods_per_year)/MortgageCalculator!$L$9,0)),MAX(MortgageCalculator!$L$8,start_rate+MortgageCalculator!$L$10*ROUNDUP((A805-MortgageCalculator!$L$6*periods_per_year)/MortgageCalculator!$L$9,0)))),start_rate))</f>
        <v/>
      </c>
      <c r="D805" s="76" t="str">
        <f t="shared" si="74"/>
        <v/>
      </c>
      <c r="E805" s="76" t="str">
        <f t="shared" si="75"/>
        <v/>
      </c>
      <c r="F805" s="76" t="str">
        <f t="shared" si="76"/>
        <v/>
      </c>
      <c r="G805" s="76" t="str">
        <f t="shared" si="77"/>
        <v/>
      </c>
    </row>
    <row r="806" spans="1:7">
      <c r="A806" s="73" t="str">
        <f t="shared" si="72"/>
        <v/>
      </c>
      <c r="B806" s="74" t="str">
        <f t="shared" si="73"/>
        <v/>
      </c>
      <c r="C806" s="75" t="str">
        <f>IF(A806="","",IF(variable,IF(A806&lt;MortgageCalculator!$L$6*periods_per_year,start_rate,IF(MortgageCalculator!$L$10&gt;=0,MIN(MortgageCalculator!$L$7,start_rate+MortgageCalculator!$L$10*ROUNDUP((A806-MortgageCalculator!$L$6*periods_per_year)/MortgageCalculator!$L$9,0)),MAX(MortgageCalculator!$L$8,start_rate+MortgageCalculator!$L$10*ROUNDUP((A806-MortgageCalculator!$L$6*periods_per_year)/MortgageCalculator!$L$9,0)))),start_rate))</f>
        <v/>
      </c>
      <c r="D806" s="76" t="str">
        <f t="shared" si="74"/>
        <v/>
      </c>
      <c r="E806" s="76" t="str">
        <f t="shared" si="75"/>
        <v/>
      </c>
      <c r="F806" s="76" t="str">
        <f t="shared" si="76"/>
        <v/>
      </c>
      <c r="G806" s="76" t="str">
        <f t="shared" si="77"/>
        <v/>
      </c>
    </row>
    <row r="807" spans="1:7">
      <c r="A807" s="73" t="str">
        <f t="shared" si="72"/>
        <v/>
      </c>
      <c r="B807" s="74" t="str">
        <f t="shared" si="73"/>
        <v/>
      </c>
      <c r="C807" s="75" t="str">
        <f>IF(A807="","",IF(variable,IF(A807&lt;MortgageCalculator!$L$6*periods_per_year,start_rate,IF(MortgageCalculator!$L$10&gt;=0,MIN(MortgageCalculator!$L$7,start_rate+MortgageCalculator!$L$10*ROUNDUP((A807-MortgageCalculator!$L$6*periods_per_year)/MortgageCalculator!$L$9,0)),MAX(MortgageCalculator!$L$8,start_rate+MortgageCalculator!$L$10*ROUNDUP((A807-MortgageCalculator!$L$6*periods_per_year)/MortgageCalculator!$L$9,0)))),start_rate))</f>
        <v/>
      </c>
      <c r="D807" s="76" t="str">
        <f t="shared" si="74"/>
        <v/>
      </c>
      <c r="E807" s="76" t="str">
        <f t="shared" si="75"/>
        <v/>
      </c>
      <c r="F807" s="76" t="str">
        <f t="shared" si="76"/>
        <v/>
      </c>
      <c r="G807" s="76" t="str">
        <f t="shared" si="77"/>
        <v/>
      </c>
    </row>
    <row r="808" spans="1:7">
      <c r="A808" s="73" t="str">
        <f t="shared" si="72"/>
        <v/>
      </c>
      <c r="B808" s="74" t="str">
        <f t="shared" si="73"/>
        <v/>
      </c>
      <c r="C808" s="75" t="str">
        <f>IF(A808="","",IF(variable,IF(A808&lt;MortgageCalculator!$L$6*periods_per_year,start_rate,IF(MortgageCalculator!$L$10&gt;=0,MIN(MortgageCalculator!$L$7,start_rate+MortgageCalculator!$L$10*ROUNDUP((A808-MortgageCalculator!$L$6*periods_per_year)/MortgageCalculator!$L$9,0)),MAX(MortgageCalculator!$L$8,start_rate+MortgageCalculator!$L$10*ROUNDUP((A808-MortgageCalculator!$L$6*periods_per_year)/MortgageCalculator!$L$9,0)))),start_rate))</f>
        <v/>
      </c>
      <c r="D808" s="76" t="str">
        <f t="shared" si="74"/>
        <v/>
      </c>
      <c r="E808" s="76" t="str">
        <f t="shared" si="75"/>
        <v/>
      </c>
      <c r="F808" s="76" t="str">
        <f t="shared" si="76"/>
        <v/>
      </c>
      <c r="G808" s="76" t="str">
        <f t="shared" si="77"/>
        <v/>
      </c>
    </row>
    <row r="809" spans="1:7">
      <c r="A809" s="73" t="str">
        <f t="shared" si="72"/>
        <v/>
      </c>
      <c r="B809" s="74" t="str">
        <f t="shared" si="73"/>
        <v/>
      </c>
      <c r="C809" s="75" t="str">
        <f>IF(A809="","",IF(variable,IF(A809&lt;MortgageCalculator!$L$6*periods_per_year,start_rate,IF(MortgageCalculator!$L$10&gt;=0,MIN(MortgageCalculator!$L$7,start_rate+MortgageCalculator!$L$10*ROUNDUP((A809-MortgageCalculator!$L$6*periods_per_year)/MortgageCalculator!$L$9,0)),MAX(MortgageCalculator!$L$8,start_rate+MortgageCalculator!$L$10*ROUNDUP((A809-MortgageCalculator!$L$6*periods_per_year)/MortgageCalculator!$L$9,0)))),start_rate))</f>
        <v/>
      </c>
      <c r="D809" s="76" t="str">
        <f t="shared" si="74"/>
        <v/>
      </c>
      <c r="E809" s="76" t="str">
        <f t="shared" si="75"/>
        <v/>
      </c>
      <c r="F809" s="76" t="str">
        <f t="shared" si="76"/>
        <v/>
      </c>
      <c r="G809" s="76" t="str">
        <f t="shared" si="77"/>
        <v/>
      </c>
    </row>
    <row r="810" spans="1:7">
      <c r="A810" s="73" t="str">
        <f t="shared" si="72"/>
        <v/>
      </c>
      <c r="B810" s="74" t="str">
        <f t="shared" si="73"/>
        <v/>
      </c>
      <c r="C810" s="75" t="str">
        <f>IF(A810="","",IF(variable,IF(A810&lt;MortgageCalculator!$L$6*periods_per_year,start_rate,IF(MortgageCalculator!$L$10&gt;=0,MIN(MortgageCalculator!$L$7,start_rate+MortgageCalculator!$L$10*ROUNDUP((A810-MortgageCalculator!$L$6*periods_per_year)/MortgageCalculator!$L$9,0)),MAX(MortgageCalculator!$L$8,start_rate+MortgageCalculator!$L$10*ROUNDUP((A810-MortgageCalculator!$L$6*periods_per_year)/MortgageCalculator!$L$9,0)))),start_rate))</f>
        <v/>
      </c>
      <c r="D810" s="76" t="str">
        <f t="shared" si="74"/>
        <v/>
      </c>
      <c r="E810" s="76" t="str">
        <f t="shared" si="75"/>
        <v/>
      </c>
      <c r="F810" s="76" t="str">
        <f t="shared" si="76"/>
        <v/>
      </c>
      <c r="G810" s="76" t="str">
        <f t="shared" si="77"/>
        <v/>
      </c>
    </row>
    <row r="811" spans="1:7">
      <c r="A811" s="73" t="str">
        <f t="shared" si="72"/>
        <v/>
      </c>
      <c r="B811" s="74" t="str">
        <f t="shared" si="73"/>
        <v/>
      </c>
      <c r="C811" s="75" t="str">
        <f>IF(A811="","",IF(variable,IF(A811&lt;MortgageCalculator!$L$6*periods_per_year,start_rate,IF(MortgageCalculator!$L$10&gt;=0,MIN(MortgageCalculator!$L$7,start_rate+MortgageCalculator!$L$10*ROUNDUP((A811-MortgageCalculator!$L$6*periods_per_year)/MortgageCalculator!$L$9,0)),MAX(MortgageCalculator!$L$8,start_rate+MortgageCalculator!$L$10*ROUNDUP((A811-MortgageCalculator!$L$6*periods_per_year)/MortgageCalculator!$L$9,0)))),start_rate))</f>
        <v/>
      </c>
      <c r="D811" s="76" t="str">
        <f t="shared" si="74"/>
        <v/>
      </c>
      <c r="E811" s="76" t="str">
        <f t="shared" si="75"/>
        <v/>
      </c>
      <c r="F811" s="76" t="str">
        <f t="shared" si="76"/>
        <v/>
      </c>
      <c r="G811" s="76" t="str">
        <f t="shared" si="77"/>
        <v/>
      </c>
    </row>
    <row r="812" spans="1:7">
      <c r="A812" s="73" t="str">
        <f t="shared" si="72"/>
        <v/>
      </c>
      <c r="B812" s="74" t="str">
        <f t="shared" si="73"/>
        <v/>
      </c>
      <c r="C812" s="75" t="str">
        <f>IF(A812="","",IF(variable,IF(A812&lt;MortgageCalculator!$L$6*periods_per_year,start_rate,IF(MortgageCalculator!$L$10&gt;=0,MIN(MortgageCalculator!$L$7,start_rate+MortgageCalculator!$L$10*ROUNDUP((A812-MortgageCalculator!$L$6*periods_per_year)/MortgageCalculator!$L$9,0)),MAX(MortgageCalculator!$L$8,start_rate+MortgageCalculator!$L$10*ROUNDUP((A812-MortgageCalculator!$L$6*periods_per_year)/MortgageCalculator!$L$9,0)))),start_rate))</f>
        <v/>
      </c>
      <c r="D812" s="76" t="str">
        <f t="shared" si="74"/>
        <v/>
      </c>
      <c r="E812" s="76" t="str">
        <f t="shared" si="75"/>
        <v/>
      </c>
      <c r="F812" s="76" t="str">
        <f t="shared" si="76"/>
        <v/>
      </c>
      <c r="G812" s="76" t="str">
        <f t="shared" si="77"/>
        <v/>
      </c>
    </row>
    <row r="813" spans="1:7">
      <c r="A813" s="73" t="str">
        <f t="shared" si="72"/>
        <v/>
      </c>
      <c r="B813" s="74" t="str">
        <f t="shared" si="73"/>
        <v/>
      </c>
      <c r="C813" s="75" t="str">
        <f>IF(A813="","",IF(variable,IF(A813&lt;MortgageCalculator!$L$6*periods_per_year,start_rate,IF(MortgageCalculator!$L$10&gt;=0,MIN(MortgageCalculator!$L$7,start_rate+MortgageCalculator!$L$10*ROUNDUP((A813-MortgageCalculator!$L$6*periods_per_year)/MortgageCalculator!$L$9,0)),MAX(MortgageCalculator!$L$8,start_rate+MortgageCalculator!$L$10*ROUNDUP((A813-MortgageCalculator!$L$6*periods_per_year)/MortgageCalculator!$L$9,0)))),start_rate))</f>
        <v/>
      </c>
      <c r="D813" s="76" t="str">
        <f t="shared" si="74"/>
        <v/>
      </c>
      <c r="E813" s="76" t="str">
        <f t="shared" si="75"/>
        <v/>
      </c>
      <c r="F813" s="76" t="str">
        <f t="shared" si="76"/>
        <v/>
      </c>
      <c r="G813" s="76" t="str">
        <f t="shared" si="77"/>
        <v/>
      </c>
    </row>
    <row r="814" spans="1:7">
      <c r="A814" s="73" t="str">
        <f t="shared" si="72"/>
        <v/>
      </c>
      <c r="B814" s="74" t="str">
        <f t="shared" si="73"/>
        <v/>
      </c>
      <c r="C814" s="75" t="str">
        <f>IF(A814="","",IF(variable,IF(A814&lt;MortgageCalculator!$L$6*periods_per_year,start_rate,IF(MortgageCalculator!$L$10&gt;=0,MIN(MortgageCalculator!$L$7,start_rate+MortgageCalculator!$L$10*ROUNDUP((A814-MortgageCalculator!$L$6*periods_per_year)/MortgageCalculator!$L$9,0)),MAX(MortgageCalculator!$L$8,start_rate+MortgageCalculator!$L$10*ROUNDUP((A814-MortgageCalculator!$L$6*periods_per_year)/MortgageCalculator!$L$9,0)))),start_rate))</f>
        <v/>
      </c>
      <c r="D814" s="76" t="str">
        <f t="shared" si="74"/>
        <v/>
      </c>
      <c r="E814" s="76" t="str">
        <f t="shared" si="75"/>
        <v/>
      </c>
      <c r="F814" s="76" t="str">
        <f t="shared" si="76"/>
        <v/>
      </c>
      <c r="G814" s="76" t="str">
        <f t="shared" si="77"/>
        <v/>
      </c>
    </row>
    <row r="815" spans="1:7">
      <c r="A815" s="73" t="str">
        <f t="shared" si="72"/>
        <v/>
      </c>
      <c r="B815" s="74" t="str">
        <f t="shared" si="73"/>
        <v/>
      </c>
      <c r="C815" s="75" t="str">
        <f>IF(A815="","",IF(variable,IF(A815&lt;MortgageCalculator!$L$6*periods_per_year,start_rate,IF(MortgageCalculator!$L$10&gt;=0,MIN(MortgageCalculator!$L$7,start_rate+MortgageCalculator!$L$10*ROUNDUP((A815-MortgageCalculator!$L$6*periods_per_year)/MortgageCalculator!$L$9,0)),MAX(MortgageCalculator!$L$8,start_rate+MortgageCalculator!$L$10*ROUNDUP((A815-MortgageCalculator!$L$6*periods_per_year)/MortgageCalculator!$L$9,0)))),start_rate))</f>
        <v/>
      </c>
      <c r="D815" s="76" t="str">
        <f t="shared" si="74"/>
        <v/>
      </c>
      <c r="E815" s="76" t="str">
        <f t="shared" si="75"/>
        <v/>
      </c>
      <c r="F815" s="76" t="str">
        <f t="shared" si="76"/>
        <v/>
      </c>
      <c r="G815" s="76" t="str">
        <f t="shared" si="77"/>
        <v/>
      </c>
    </row>
    <row r="816" spans="1:7">
      <c r="A816" s="73" t="str">
        <f t="shared" si="72"/>
        <v/>
      </c>
      <c r="B816" s="74" t="str">
        <f t="shared" si="73"/>
        <v/>
      </c>
      <c r="C816" s="75" t="str">
        <f>IF(A816="","",IF(variable,IF(A816&lt;MortgageCalculator!$L$6*periods_per_year,start_rate,IF(MortgageCalculator!$L$10&gt;=0,MIN(MortgageCalculator!$L$7,start_rate+MortgageCalculator!$L$10*ROUNDUP((A816-MortgageCalculator!$L$6*periods_per_year)/MortgageCalculator!$L$9,0)),MAX(MortgageCalculator!$L$8,start_rate+MortgageCalculator!$L$10*ROUNDUP((A816-MortgageCalculator!$L$6*periods_per_year)/MortgageCalculator!$L$9,0)))),start_rate))</f>
        <v/>
      </c>
      <c r="D816" s="76" t="str">
        <f t="shared" si="74"/>
        <v/>
      </c>
      <c r="E816" s="76" t="str">
        <f t="shared" si="75"/>
        <v/>
      </c>
      <c r="F816" s="76" t="str">
        <f t="shared" si="76"/>
        <v/>
      </c>
      <c r="G816" s="76" t="str">
        <f t="shared" si="77"/>
        <v/>
      </c>
    </row>
    <row r="817" spans="1:7">
      <c r="A817" s="73" t="str">
        <f t="shared" si="72"/>
        <v/>
      </c>
      <c r="B817" s="74" t="str">
        <f t="shared" si="73"/>
        <v/>
      </c>
      <c r="C817" s="75" t="str">
        <f>IF(A817="","",IF(variable,IF(A817&lt;MortgageCalculator!$L$6*periods_per_year,start_rate,IF(MortgageCalculator!$L$10&gt;=0,MIN(MortgageCalculator!$L$7,start_rate+MortgageCalculator!$L$10*ROUNDUP((A817-MortgageCalculator!$L$6*periods_per_year)/MortgageCalculator!$L$9,0)),MAX(MortgageCalculator!$L$8,start_rate+MortgageCalculator!$L$10*ROUNDUP((A817-MortgageCalculator!$L$6*periods_per_year)/MortgageCalculator!$L$9,0)))),start_rate))</f>
        <v/>
      </c>
      <c r="D817" s="76" t="str">
        <f t="shared" si="74"/>
        <v/>
      </c>
      <c r="E817" s="76" t="str">
        <f t="shared" si="75"/>
        <v/>
      </c>
      <c r="F817" s="76" t="str">
        <f t="shared" si="76"/>
        <v/>
      </c>
      <c r="G817" s="76" t="str">
        <f t="shared" si="77"/>
        <v/>
      </c>
    </row>
    <row r="818" spans="1:7">
      <c r="A818" s="73" t="str">
        <f t="shared" si="72"/>
        <v/>
      </c>
      <c r="B818" s="74" t="str">
        <f t="shared" si="73"/>
        <v/>
      </c>
      <c r="C818" s="75" t="str">
        <f>IF(A818="","",IF(variable,IF(A818&lt;MortgageCalculator!$L$6*periods_per_year,start_rate,IF(MortgageCalculator!$L$10&gt;=0,MIN(MortgageCalculator!$L$7,start_rate+MortgageCalculator!$L$10*ROUNDUP((A818-MortgageCalculator!$L$6*periods_per_year)/MortgageCalculator!$L$9,0)),MAX(MortgageCalculator!$L$8,start_rate+MortgageCalculator!$L$10*ROUNDUP((A818-MortgageCalculator!$L$6*periods_per_year)/MortgageCalculator!$L$9,0)))),start_rate))</f>
        <v/>
      </c>
      <c r="D818" s="76" t="str">
        <f t="shared" si="74"/>
        <v/>
      </c>
      <c r="E818" s="76" t="str">
        <f t="shared" si="75"/>
        <v/>
      </c>
      <c r="F818" s="76" t="str">
        <f t="shared" si="76"/>
        <v/>
      </c>
      <c r="G818" s="76" t="str">
        <f t="shared" si="77"/>
        <v/>
      </c>
    </row>
    <row r="819" spans="1:7">
      <c r="A819" s="73" t="str">
        <f t="shared" si="72"/>
        <v/>
      </c>
      <c r="B819" s="74" t="str">
        <f t="shared" si="73"/>
        <v/>
      </c>
      <c r="C819" s="75" t="str">
        <f>IF(A819="","",IF(variable,IF(A819&lt;MortgageCalculator!$L$6*periods_per_year,start_rate,IF(MortgageCalculator!$L$10&gt;=0,MIN(MortgageCalculator!$L$7,start_rate+MortgageCalculator!$L$10*ROUNDUP((A819-MortgageCalculator!$L$6*periods_per_year)/MortgageCalculator!$L$9,0)),MAX(MortgageCalculator!$L$8,start_rate+MortgageCalculator!$L$10*ROUNDUP((A819-MortgageCalculator!$L$6*periods_per_year)/MortgageCalculator!$L$9,0)))),start_rate))</f>
        <v/>
      </c>
      <c r="D819" s="76" t="str">
        <f t="shared" si="74"/>
        <v/>
      </c>
      <c r="E819" s="76" t="str">
        <f t="shared" si="75"/>
        <v/>
      </c>
      <c r="F819" s="76" t="str">
        <f t="shared" si="76"/>
        <v/>
      </c>
      <c r="G819" s="76" t="str">
        <f t="shared" si="77"/>
        <v/>
      </c>
    </row>
    <row r="820" spans="1:7">
      <c r="A820" s="73" t="str">
        <f t="shared" si="72"/>
        <v/>
      </c>
      <c r="B820" s="74" t="str">
        <f t="shared" si="73"/>
        <v/>
      </c>
      <c r="C820" s="75" t="str">
        <f>IF(A820="","",IF(variable,IF(A820&lt;MortgageCalculator!$L$6*periods_per_year,start_rate,IF(MortgageCalculator!$L$10&gt;=0,MIN(MortgageCalculator!$L$7,start_rate+MortgageCalculator!$L$10*ROUNDUP((A820-MortgageCalculator!$L$6*periods_per_year)/MortgageCalculator!$L$9,0)),MAX(MortgageCalculator!$L$8,start_rate+MortgageCalculator!$L$10*ROUNDUP((A820-MortgageCalculator!$L$6*periods_per_year)/MortgageCalculator!$L$9,0)))),start_rate))</f>
        <v/>
      </c>
      <c r="D820" s="76" t="str">
        <f t="shared" si="74"/>
        <v/>
      </c>
      <c r="E820" s="76" t="str">
        <f t="shared" si="75"/>
        <v/>
      </c>
      <c r="F820" s="76" t="str">
        <f t="shared" si="76"/>
        <v/>
      </c>
      <c r="G820" s="76" t="str">
        <f t="shared" si="77"/>
        <v/>
      </c>
    </row>
    <row r="821" spans="1:7">
      <c r="A821" s="73" t="str">
        <f t="shared" si="72"/>
        <v/>
      </c>
      <c r="B821" s="74" t="str">
        <f t="shared" si="73"/>
        <v/>
      </c>
      <c r="C821" s="75" t="str">
        <f>IF(A821="","",IF(variable,IF(A821&lt;MortgageCalculator!$L$6*periods_per_year,start_rate,IF(MortgageCalculator!$L$10&gt;=0,MIN(MortgageCalculator!$L$7,start_rate+MortgageCalculator!$L$10*ROUNDUP((A821-MortgageCalculator!$L$6*periods_per_year)/MortgageCalculator!$L$9,0)),MAX(MortgageCalculator!$L$8,start_rate+MortgageCalculator!$L$10*ROUNDUP((A821-MortgageCalculator!$L$6*periods_per_year)/MortgageCalculator!$L$9,0)))),start_rate))</f>
        <v/>
      </c>
      <c r="D821" s="76" t="str">
        <f t="shared" si="74"/>
        <v/>
      </c>
      <c r="E821" s="76" t="str">
        <f t="shared" si="75"/>
        <v/>
      </c>
      <c r="F821" s="76" t="str">
        <f t="shared" si="76"/>
        <v/>
      </c>
      <c r="G821" s="76" t="str">
        <f t="shared" si="77"/>
        <v/>
      </c>
    </row>
    <row r="822" spans="1:7">
      <c r="A822" s="73" t="str">
        <f t="shared" si="72"/>
        <v/>
      </c>
      <c r="B822" s="74" t="str">
        <f t="shared" si="73"/>
        <v/>
      </c>
      <c r="C822" s="75" t="str">
        <f>IF(A822="","",IF(variable,IF(A822&lt;MortgageCalculator!$L$6*periods_per_year,start_rate,IF(MortgageCalculator!$L$10&gt;=0,MIN(MortgageCalculator!$L$7,start_rate+MortgageCalculator!$L$10*ROUNDUP((A822-MortgageCalculator!$L$6*periods_per_year)/MortgageCalculator!$L$9,0)),MAX(MortgageCalculator!$L$8,start_rate+MortgageCalculator!$L$10*ROUNDUP((A822-MortgageCalculator!$L$6*periods_per_year)/MortgageCalculator!$L$9,0)))),start_rate))</f>
        <v/>
      </c>
      <c r="D822" s="76" t="str">
        <f t="shared" si="74"/>
        <v/>
      </c>
      <c r="E822" s="76" t="str">
        <f t="shared" si="75"/>
        <v/>
      </c>
      <c r="F822" s="76" t="str">
        <f t="shared" si="76"/>
        <v/>
      </c>
      <c r="G822" s="76" t="str">
        <f t="shared" si="77"/>
        <v/>
      </c>
    </row>
    <row r="823" spans="1:7">
      <c r="A823" s="73" t="str">
        <f t="shared" si="72"/>
        <v/>
      </c>
      <c r="B823" s="74" t="str">
        <f t="shared" si="73"/>
        <v/>
      </c>
      <c r="C823" s="75" t="str">
        <f>IF(A823="","",IF(variable,IF(A823&lt;MortgageCalculator!$L$6*periods_per_year,start_rate,IF(MortgageCalculator!$L$10&gt;=0,MIN(MortgageCalculator!$L$7,start_rate+MortgageCalculator!$L$10*ROUNDUP((A823-MortgageCalculator!$L$6*periods_per_year)/MortgageCalculator!$L$9,0)),MAX(MortgageCalculator!$L$8,start_rate+MortgageCalculator!$L$10*ROUNDUP((A823-MortgageCalculator!$L$6*periods_per_year)/MortgageCalculator!$L$9,0)))),start_rate))</f>
        <v/>
      </c>
      <c r="D823" s="76" t="str">
        <f t="shared" si="74"/>
        <v/>
      </c>
      <c r="E823" s="76" t="str">
        <f t="shared" si="75"/>
        <v/>
      </c>
      <c r="F823" s="76" t="str">
        <f t="shared" si="76"/>
        <v/>
      </c>
      <c r="G823" s="76" t="str">
        <f t="shared" si="77"/>
        <v/>
      </c>
    </row>
    <row r="824" spans="1:7">
      <c r="A824" s="73" t="str">
        <f t="shared" si="72"/>
        <v/>
      </c>
      <c r="B824" s="74" t="str">
        <f t="shared" si="73"/>
        <v/>
      </c>
      <c r="C824" s="75" t="str">
        <f>IF(A824="","",IF(variable,IF(A824&lt;MortgageCalculator!$L$6*periods_per_year,start_rate,IF(MortgageCalculator!$L$10&gt;=0,MIN(MortgageCalculator!$L$7,start_rate+MortgageCalculator!$L$10*ROUNDUP((A824-MortgageCalculator!$L$6*periods_per_year)/MortgageCalculator!$L$9,0)),MAX(MortgageCalculator!$L$8,start_rate+MortgageCalculator!$L$10*ROUNDUP((A824-MortgageCalculator!$L$6*periods_per_year)/MortgageCalculator!$L$9,0)))),start_rate))</f>
        <v/>
      </c>
      <c r="D824" s="76" t="str">
        <f t="shared" si="74"/>
        <v/>
      </c>
      <c r="E824" s="76" t="str">
        <f t="shared" si="75"/>
        <v/>
      </c>
      <c r="F824" s="76" t="str">
        <f t="shared" si="76"/>
        <v/>
      </c>
      <c r="G824" s="76" t="str">
        <f t="shared" si="77"/>
        <v/>
      </c>
    </row>
    <row r="825" spans="1:7">
      <c r="A825" s="73" t="str">
        <f t="shared" si="72"/>
        <v/>
      </c>
      <c r="B825" s="74" t="str">
        <f t="shared" si="73"/>
        <v/>
      </c>
      <c r="C825" s="75" t="str">
        <f>IF(A825="","",IF(variable,IF(A825&lt;MortgageCalculator!$L$6*periods_per_year,start_rate,IF(MortgageCalculator!$L$10&gt;=0,MIN(MortgageCalculator!$L$7,start_rate+MortgageCalculator!$L$10*ROUNDUP((A825-MortgageCalculator!$L$6*periods_per_year)/MortgageCalculator!$L$9,0)),MAX(MortgageCalculator!$L$8,start_rate+MortgageCalculator!$L$10*ROUNDUP((A825-MortgageCalculator!$L$6*periods_per_year)/MortgageCalculator!$L$9,0)))),start_rate))</f>
        <v/>
      </c>
      <c r="D825" s="76" t="str">
        <f t="shared" si="74"/>
        <v/>
      </c>
      <c r="E825" s="76" t="str">
        <f t="shared" si="75"/>
        <v/>
      </c>
      <c r="F825" s="76" t="str">
        <f t="shared" si="76"/>
        <v/>
      </c>
      <c r="G825" s="76" t="str">
        <f t="shared" si="77"/>
        <v/>
      </c>
    </row>
    <row r="826" spans="1:7">
      <c r="A826" s="73" t="str">
        <f t="shared" si="72"/>
        <v/>
      </c>
      <c r="B826" s="74" t="str">
        <f t="shared" si="73"/>
        <v/>
      </c>
      <c r="C826" s="75" t="str">
        <f>IF(A826="","",IF(variable,IF(A826&lt;MortgageCalculator!$L$6*periods_per_year,start_rate,IF(MortgageCalculator!$L$10&gt;=0,MIN(MortgageCalculator!$L$7,start_rate+MortgageCalculator!$L$10*ROUNDUP((A826-MortgageCalculator!$L$6*periods_per_year)/MortgageCalculator!$L$9,0)),MAX(MortgageCalculator!$L$8,start_rate+MortgageCalculator!$L$10*ROUNDUP((A826-MortgageCalculator!$L$6*periods_per_year)/MortgageCalculator!$L$9,0)))),start_rate))</f>
        <v/>
      </c>
      <c r="D826" s="76" t="str">
        <f t="shared" si="74"/>
        <v/>
      </c>
      <c r="E826" s="76" t="str">
        <f t="shared" si="75"/>
        <v/>
      </c>
      <c r="F826" s="76" t="str">
        <f t="shared" si="76"/>
        <v/>
      </c>
      <c r="G826" s="76" t="str">
        <f t="shared" si="77"/>
        <v/>
      </c>
    </row>
    <row r="827" spans="1:7">
      <c r="A827" s="73" t="str">
        <f t="shared" si="72"/>
        <v/>
      </c>
      <c r="B827" s="74" t="str">
        <f t="shared" si="73"/>
        <v/>
      </c>
      <c r="C827" s="75" t="str">
        <f>IF(A827="","",IF(variable,IF(A827&lt;MortgageCalculator!$L$6*periods_per_year,start_rate,IF(MortgageCalculator!$L$10&gt;=0,MIN(MortgageCalculator!$L$7,start_rate+MortgageCalculator!$L$10*ROUNDUP((A827-MortgageCalculator!$L$6*periods_per_year)/MortgageCalculator!$L$9,0)),MAX(MortgageCalculator!$L$8,start_rate+MortgageCalculator!$L$10*ROUNDUP((A827-MortgageCalculator!$L$6*periods_per_year)/MortgageCalculator!$L$9,0)))),start_rate))</f>
        <v/>
      </c>
      <c r="D827" s="76" t="str">
        <f t="shared" si="74"/>
        <v/>
      </c>
      <c r="E827" s="76" t="str">
        <f t="shared" si="75"/>
        <v/>
      </c>
      <c r="F827" s="76" t="str">
        <f t="shared" si="76"/>
        <v/>
      </c>
      <c r="G827" s="76" t="str">
        <f t="shared" si="77"/>
        <v/>
      </c>
    </row>
    <row r="828" spans="1:7">
      <c r="A828" s="73" t="str">
        <f t="shared" si="72"/>
        <v/>
      </c>
      <c r="B828" s="74" t="str">
        <f t="shared" si="73"/>
        <v/>
      </c>
      <c r="C828" s="75" t="str">
        <f>IF(A828="","",IF(variable,IF(A828&lt;MortgageCalculator!$L$6*periods_per_year,start_rate,IF(MortgageCalculator!$L$10&gt;=0,MIN(MortgageCalculator!$L$7,start_rate+MortgageCalculator!$L$10*ROUNDUP((A828-MortgageCalculator!$L$6*periods_per_year)/MortgageCalculator!$L$9,0)),MAX(MortgageCalculator!$L$8,start_rate+MortgageCalculator!$L$10*ROUNDUP((A828-MortgageCalculator!$L$6*periods_per_year)/MortgageCalculator!$L$9,0)))),start_rate))</f>
        <v/>
      </c>
      <c r="D828" s="76" t="str">
        <f t="shared" si="74"/>
        <v/>
      </c>
      <c r="E828" s="76" t="str">
        <f t="shared" si="75"/>
        <v/>
      </c>
      <c r="F828" s="76" t="str">
        <f t="shared" si="76"/>
        <v/>
      </c>
      <c r="G828" s="76" t="str">
        <f t="shared" si="77"/>
        <v/>
      </c>
    </row>
    <row r="829" spans="1:7">
      <c r="A829" s="73" t="str">
        <f t="shared" si="72"/>
        <v/>
      </c>
      <c r="B829" s="74" t="str">
        <f t="shared" si="73"/>
        <v/>
      </c>
      <c r="C829" s="75" t="str">
        <f>IF(A829="","",IF(variable,IF(A829&lt;MortgageCalculator!$L$6*periods_per_year,start_rate,IF(MortgageCalculator!$L$10&gt;=0,MIN(MortgageCalculator!$L$7,start_rate+MortgageCalculator!$L$10*ROUNDUP((A829-MortgageCalculator!$L$6*periods_per_year)/MortgageCalculator!$L$9,0)),MAX(MortgageCalculator!$L$8,start_rate+MortgageCalculator!$L$10*ROUNDUP((A829-MortgageCalculator!$L$6*periods_per_year)/MortgageCalculator!$L$9,0)))),start_rate))</f>
        <v/>
      </c>
      <c r="D829" s="76" t="str">
        <f t="shared" si="74"/>
        <v/>
      </c>
      <c r="E829" s="76" t="str">
        <f t="shared" si="75"/>
        <v/>
      </c>
      <c r="F829" s="76" t="str">
        <f t="shared" si="76"/>
        <v/>
      </c>
      <c r="G829" s="76" t="str">
        <f t="shared" si="77"/>
        <v/>
      </c>
    </row>
    <row r="830" spans="1:7">
      <c r="A830" s="73" t="str">
        <f t="shared" si="72"/>
        <v/>
      </c>
      <c r="B830" s="74" t="str">
        <f t="shared" si="73"/>
        <v/>
      </c>
      <c r="C830" s="75" t="str">
        <f>IF(A830="","",IF(variable,IF(A830&lt;MortgageCalculator!$L$6*periods_per_year,start_rate,IF(MortgageCalculator!$L$10&gt;=0,MIN(MortgageCalculator!$L$7,start_rate+MortgageCalculator!$L$10*ROUNDUP((A830-MortgageCalculator!$L$6*periods_per_year)/MortgageCalculator!$L$9,0)),MAX(MortgageCalculator!$L$8,start_rate+MortgageCalculator!$L$10*ROUNDUP((A830-MortgageCalculator!$L$6*periods_per_year)/MortgageCalculator!$L$9,0)))),start_rate))</f>
        <v/>
      </c>
      <c r="D830" s="76" t="str">
        <f t="shared" si="74"/>
        <v/>
      </c>
      <c r="E830" s="76" t="str">
        <f t="shared" si="75"/>
        <v/>
      </c>
      <c r="F830" s="76" t="str">
        <f t="shared" si="76"/>
        <v/>
      </c>
      <c r="G830" s="76" t="str">
        <f t="shared" si="77"/>
        <v/>
      </c>
    </row>
    <row r="831" spans="1:7">
      <c r="A831" s="73" t="str">
        <f t="shared" si="72"/>
        <v/>
      </c>
      <c r="B831" s="74" t="str">
        <f t="shared" si="73"/>
        <v/>
      </c>
      <c r="C831" s="75" t="str">
        <f>IF(A831="","",IF(variable,IF(A831&lt;MortgageCalculator!$L$6*periods_per_year,start_rate,IF(MortgageCalculator!$L$10&gt;=0,MIN(MortgageCalculator!$L$7,start_rate+MortgageCalculator!$L$10*ROUNDUP((A831-MortgageCalculator!$L$6*periods_per_year)/MortgageCalculator!$L$9,0)),MAX(MortgageCalculator!$L$8,start_rate+MortgageCalculator!$L$10*ROUNDUP((A831-MortgageCalculator!$L$6*periods_per_year)/MortgageCalculator!$L$9,0)))),start_rate))</f>
        <v/>
      </c>
      <c r="D831" s="76" t="str">
        <f t="shared" si="74"/>
        <v/>
      </c>
      <c r="E831" s="76" t="str">
        <f t="shared" si="75"/>
        <v/>
      </c>
      <c r="F831" s="76" t="str">
        <f t="shared" si="76"/>
        <v/>
      </c>
      <c r="G831" s="76" t="str">
        <f t="shared" si="77"/>
        <v/>
      </c>
    </row>
    <row r="832" spans="1:7">
      <c r="A832" s="73" t="str">
        <f t="shared" si="72"/>
        <v/>
      </c>
      <c r="B832" s="74" t="str">
        <f t="shared" si="73"/>
        <v/>
      </c>
      <c r="C832" s="75" t="str">
        <f>IF(A832="","",IF(variable,IF(A832&lt;MortgageCalculator!$L$6*periods_per_year,start_rate,IF(MortgageCalculator!$L$10&gt;=0,MIN(MortgageCalculator!$L$7,start_rate+MortgageCalculator!$L$10*ROUNDUP((A832-MortgageCalculator!$L$6*periods_per_year)/MortgageCalculator!$L$9,0)),MAX(MortgageCalculator!$L$8,start_rate+MortgageCalculator!$L$10*ROUNDUP((A832-MortgageCalculator!$L$6*periods_per_year)/MortgageCalculator!$L$9,0)))),start_rate))</f>
        <v/>
      </c>
      <c r="D832" s="76" t="str">
        <f t="shared" si="74"/>
        <v/>
      </c>
      <c r="E832" s="76" t="str">
        <f t="shared" si="75"/>
        <v/>
      </c>
      <c r="F832" s="76" t="str">
        <f t="shared" si="76"/>
        <v/>
      </c>
      <c r="G832" s="76" t="str">
        <f t="shared" si="77"/>
        <v/>
      </c>
    </row>
    <row r="833" spans="1:7">
      <c r="A833" s="73" t="str">
        <f t="shared" si="72"/>
        <v/>
      </c>
      <c r="B833" s="74" t="str">
        <f t="shared" si="73"/>
        <v/>
      </c>
      <c r="C833" s="75" t="str">
        <f>IF(A833="","",IF(variable,IF(A833&lt;MortgageCalculator!$L$6*periods_per_year,start_rate,IF(MortgageCalculator!$L$10&gt;=0,MIN(MortgageCalculator!$L$7,start_rate+MortgageCalculator!$L$10*ROUNDUP((A833-MortgageCalculator!$L$6*periods_per_year)/MortgageCalculator!$L$9,0)),MAX(MortgageCalculator!$L$8,start_rate+MortgageCalculator!$L$10*ROUNDUP((A833-MortgageCalculator!$L$6*periods_per_year)/MortgageCalculator!$L$9,0)))),start_rate))</f>
        <v/>
      </c>
      <c r="D833" s="76" t="str">
        <f t="shared" si="74"/>
        <v/>
      </c>
      <c r="E833" s="76" t="str">
        <f t="shared" si="75"/>
        <v/>
      </c>
      <c r="F833" s="76" t="str">
        <f t="shared" si="76"/>
        <v/>
      </c>
      <c r="G833" s="76" t="str">
        <f t="shared" si="77"/>
        <v/>
      </c>
    </row>
    <row r="834" spans="1:7">
      <c r="A834" s="73" t="str">
        <f t="shared" si="72"/>
        <v/>
      </c>
      <c r="B834" s="74" t="str">
        <f t="shared" si="73"/>
        <v/>
      </c>
      <c r="C834" s="75" t="str">
        <f>IF(A834="","",IF(variable,IF(A834&lt;MortgageCalculator!$L$6*periods_per_year,start_rate,IF(MortgageCalculator!$L$10&gt;=0,MIN(MortgageCalculator!$L$7,start_rate+MortgageCalculator!$L$10*ROUNDUP((A834-MortgageCalculator!$L$6*periods_per_year)/MortgageCalculator!$L$9,0)),MAX(MortgageCalculator!$L$8,start_rate+MortgageCalculator!$L$10*ROUNDUP((A834-MortgageCalculator!$L$6*periods_per_year)/MortgageCalculator!$L$9,0)))),start_rate))</f>
        <v/>
      </c>
      <c r="D834" s="76" t="str">
        <f t="shared" si="74"/>
        <v/>
      </c>
      <c r="E834" s="76" t="str">
        <f t="shared" si="75"/>
        <v/>
      </c>
      <c r="F834" s="76" t="str">
        <f t="shared" si="76"/>
        <v/>
      </c>
      <c r="G834" s="76" t="str">
        <f t="shared" si="77"/>
        <v/>
      </c>
    </row>
    <row r="835" spans="1:7">
      <c r="A835" s="73" t="str">
        <f t="shared" si="72"/>
        <v/>
      </c>
      <c r="B835" s="74" t="str">
        <f t="shared" si="73"/>
        <v/>
      </c>
      <c r="C835" s="75" t="str">
        <f>IF(A835="","",IF(variable,IF(A835&lt;MortgageCalculator!$L$6*periods_per_year,start_rate,IF(MortgageCalculator!$L$10&gt;=0,MIN(MortgageCalculator!$L$7,start_rate+MortgageCalculator!$L$10*ROUNDUP((A835-MortgageCalculator!$L$6*periods_per_year)/MortgageCalculator!$L$9,0)),MAX(MortgageCalculator!$L$8,start_rate+MortgageCalculator!$L$10*ROUNDUP((A835-MortgageCalculator!$L$6*periods_per_year)/MortgageCalculator!$L$9,0)))),start_rate))</f>
        <v/>
      </c>
      <c r="D835" s="76" t="str">
        <f t="shared" si="74"/>
        <v/>
      </c>
      <c r="E835" s="76" t="str">
        <f t="shared" si="75"/>
        <v/>
      </c>
      <c r="F835" s="76" t="str">
        <f t="shared" si="76"/>
        <v/>
      </c>
      <c r="G835" s="76" t="str">
        <f t="shared" si="77"/>
        <v/>
      </c>
    </row>
    <row r="836" spans="1:7">
      <c r="A836" s="73" t="str">
        <f t="shared" ref="A836:A899" si="78">IF(G835="","",IF(OR(A835&gt;=nper,ROUND(G835,2)&lt;=0),"",A835+1))</f>
        <v/>
      </c>
      <c r="B836" s="74" t="str">
        <f t="shared" ref="B836:B899" si="79">IF(A836="","",IF(OR(periods_per_year=26,periods_per_year=52),IF(periods_per_year=26,IF(A836=1,fpdate,B835+14),IF(periods_per_year=52,IF(A836=1,fpdate,B835+7),"n/a")),IF(periods_per_year=24,DATE(YEAR(fpdate),MONTH(fpdate)+(A836-1)/2+IF(AND(DAY(fpdate)&gt;=15,MOD(A836,2)=0),1,0),IF(MOD(A836,2)=0,IF(DAY(fpdate)&gt;=15,DAY(fpdate)-14,DAY(fpdate)+14),DAY(fpdate))),IF(DAY(DATE(YEAR(fpdate),MONTH(fpdate)+A836-1,DAY(fpdate)))&lt;&gt;DAY(fpdate),DATE(YEAR(fpdate),MONTH(fpdate)+A836,0),DATE(YEAR(fpdate),MONTH(fpdate)+A836-1,DAY(fpdate))))))</f>
        <v/>
      </c>
      <c r="C836" s="75" t="str">
        <f>IF(A836="","",IF(variable,IF(A836&lt;MortgageCalculator!$L$6*periods_per_year,start_rate,IF(MortgageCalculator!$L$10&gt;=0,MIN(MortgageCalculator!$L$7,start_rate+MortgageCalculator!$L$10*ROUNDUP((A836-MortgageCalculator!$L$6*periods_per_year)/MortgageCalculator!$L$9,0)),MAX(MortgageCalculator!$L$8,start_rate+MortgageCalculator!$L$10*ROUNDUP((A836-MortgageCalculator!$L$6*periods_per_year)/MortgageCalculator!$L$9,0)))),start_rate))</f>
        <v/>
      </c>
      <c r="D836" s="76" t="str">
        <f t="shared" ref="D836:D899" si="80">IF(A836="","",ROUND((((1+C836/CP)^(CP/periods_per_year))-1)*G835,2))</f>
        <v/>
      </c>
      <c r="E836" s="76" t="str">
        <f t="shared" ref="E836:E899" si="81">IF(A836="","",IF(A836=nper,G835+D836,MIN(G835+D836,IF(C836=C835,E835,ROUND(-PMT(((1+C836/CP)^(CP/periods_per_year))-1,nper-A836+1,G835),2)))))</f>
        <v/>
      </c>
      <c r="F836" s="76" t="str">
        <f t="shared" ref="F836:F899" si="82">IF(A836="","",E836-D836)</f>
        <v/>
      </c>
      <c r="G836" s="76" t="str">
        <f t="shared" ref="G836:G899" si="83">IF(A836="","",G835-F836)</f>
        <v/>
      </c>
    </row>
    <row r="837" spans="1:7">
      <c r="A837" s="73" t="str">
        <f t="shared" si="78"/>
        <v/>
      </c>
      <c r="B837" s="74" t="str">
        <f t="shared" si="79"/>
        <v/>
      </c>
      <c r="C837" s="75" t="str">
        <f>IF(A837="","",IF(variable,IF(A837&lt;MortgageCalculator!$L$6*periods_per_year,start_rate,IF(MortgageCalculator!$L$10&gt;=0,MIN(MortgageCalculator!$L$7,start_rate+MortgageCalculator!$L$10*ROUNDUP((A837-MortgageCalculator!$L$6*periods_per_year)/MortgageCalculator!$L$9,0)),MAX(MortgageCalculator!$L$8,start_rate+MortgageCalculator!$L$10*ROUNDUP((A837-MortgageCalculator!$L$6*periods_per_year)/MortgageCalculator!$L$9,0)))),start_rate))</f>
        <v/>
      </c>
      <c r="D837" s="76" t="str">
        <f t="shared" si="80"/>
        <v/>
      </c>
      <c r="E837" s="76" t="str">
        <f t="shared" si="81"/>
        <v/>
      </c>
      <c r="F837" s="76" t="str">
        <f t="shared" si="82"/>
        <v/>
      </c>
      <c r="G837" s="76" t="str">
        <f t="shared" si="83"/>
        <v/>
      </c>
    </row>
    <row r="838" spans="1:7">
      <c r="A838" s="73" t="str">
        <f t="shared" si="78"/>
        <v/>
      </c>
      <c r="B838" s="74" t="str">
        <f t="shared" si="79"/>
        <v/>
      </c>
      <c r="C838" s="75" t="str">
        <f>IF(A838="","",IF(variable,IF(A838&lt;MortgageCalculator!$L$6*periods_per_year,start_rate,IF(MortgageCalculator!$L$10&gt;=0,MIN(MortgageCalculator!$L$7,start_rate+MortgageCalculator!$L$10*ROUNDUP((A838-MortgageCalculator!$L$6*periods_per_year)/MortgageCalculator!$L$9,0)),MAX(MortgageCalculator!$L$8,start_rate+MortgageCalculator!$L$10*ROUNDUP((A838-MortgageCalculator!$L$6*periods_per_year)/MortgageCalculator!$L$9,0)))),start_rate))</f>
        <v/>
      </c>
      <c r="D838" s="76" t="str">
        <f t="shared" si="80"/>
        <v/>
      </c>
      <c r="E838" s="76" t="str">
        <f t="shared" si="81"/>
        <v/>
      </c>
      <c r="F838" s="76" t="str">
        <f t="shared" si="82"/>
        <v/>
      </c>
      <c r="G838" s="76" t="str">
        <f t="shared" si="83"/>
        <v/>
      </c>
    </row>
    <row r="839" spans="1:7">
      <c r="A839" s="73" t="str">
        <f t="shared" si="78"/>
        <v/>
      </c>
      <c r="B839" s="74" t="str">
        <f t="shared" si="79"/>
        <v/>
      </c>
      <c r="C839" s="75" t="str">
        <f>IF(A839="","",IF(variable,IF(A839&lt;MortgageCalculator!$L$6*periods_per_year,start_rate,IF(MortgageCalculator!$L$10&gt;=0,MIN(MortgageCalculator!$L$7,start_rate+MortgageCalculator!$L$10*ROUNDUP((A839-MortgageCalculator!$L$6*periods_per_year)/MortgageCalculator!$L$9,0)),MAX(MortgageCalculator!$L$8,start_rate+MortgageCalculator!$L$10*ROUNDUP((A839-MortgageCalculator!$L$6*periods_per_year)/MortgageCalculator!$L$9,0)))),start_rate))</f>
        <v/>
      </c>
      <c r="D839" s="76" t="str">
        <f t="shared" si="80"/>
        <v/>
      </c>
      <c r="E839" s="76" t="str">
        <f t="shared" si="81"/>
        <v/>
      </c>
      <c r="F839" s="76" t="str">
        <f t="shared" si="82"/>
        <v/>
      </c>
      <c r="G839" s="76" t="str">
        <f t="shared" si="83"/>
        <v/>
      </c>
    </row>
    <row r="840" spans="1:7">
      <c r="A840" s="73" t="str">
        <f t="shared" si="78"/>
        <v/>
      </c>
      <c r="B840" s="74" t="str">
        <f t="shared" si="79"/>
        <v/>
      </c>
      <c r="C840" s="75" t="str">
        <f>IF(A840="","",IF(variable,IF(A840&lt;MortgageCalculator!$L$6*periods_per_year,start_rate,IF(MortgageCalculator!$L$10&gt;=0,MIN(MortgageCalculator!$L$7,start_rate+MortgageCalculator!$L$10*ROUNDUP((A840-MortgageCalculator!$L$6*periods_per_year)/MortgageCalculator!$L$9,0)),MAX(MortgageCalculator!$L$8,start_rate+MortgageCalculator!$L$10*ROUNDUP((A840-MortgageCalculator!$L$6*periods_per_year)/MortgageCalculator!$L$9,0)))),start_rate))</f>
        <v/>
      </c>
      <c r="D840" s="76" t="str">
        <f t="shared" si="80"/>
        <v/>
      </c>
      <c r="E840" s="76" t="str">
        <f t="shared" si="81"/>
        <v/>
      </c>
      <c r="F840" s="76" t="str">
        <f t="shared" si="82"/>
        <v/>
      </c>
      <c r="G840" s="76" t="str">
        <f t="shared" si="83"/>
        <v/>
      </c>
    </row>
    <row r="841" spans="1:7">
      <c r="A841" s="73" t="str">
        <f t="shared" si="78"/>
        <v/>
      </c>
      <c r="B841" s="74" t="str">
        <f t="shared" si="79"/>
        <v/>
      </c>
      <c r="C841" s="75" t="str">
        <f>IF(A841="","",IF(variable,IF(A841&lt;MortgageCalculator!$L$6*periods_per_year,start_rate,IF(MortgageCalculator!$L$10&gt;=0,MIN(MortgageCalculator!$L$7,start_rate+MortgageCalculator!$L$10*ROUNDUP((A841-MortgageCalculator!$L$6*periods_per_year)/MortgageCalculator!$L$9,0)),MAX(MortgageCalculator!$L$8,start_rate+MortgageCalculator!$L$10*ROUNDUP((A841-MortgageCalculator!$L$6*periods_per_year)/MortgageCalculator!$L$9,0)))),start_rate))</f>
        <v/>
      </c>
      <c r="D841" s="76" t="str">
        <f t="shared" si="80"/>
        <v/>
      </c>
      <c r="E841" s="76" t="str">
        <f t="shared" si="81"/>
        <v/>
      </c>
      <c r="F841" s="76" t="str">
        <f t="shared" si="82"/>
        <v/>
      </c>
      <c r="G841" s="76" t="str">
        <f t="shared" si="83"/>
        <v/>
      </c>
    </row>
    <row r="842" spans="1:7">
      <c r="A842" s="73" t="str">
        <f t="shared" si="78"/>
        <v/>
      </c>
      <c r="B842" s="74" t="str">
        <f t="shared" si="79"/>
        <v/>
      </c>
      <c r="C842" s="75" t="str">
        <f>IF(A842="","",IF(variable,IF(A842&lt;MortgageCalculator!$L$6*periods_per_year,start_rate,IF(MortgageCalculator!$L$10&gt;=0,MIN(MortgageCalculator!$L$7,start_rate+MortgageCalculator!$L$10*ROUNDUP((A842-MortgageCalculator!$L$6*periods_per_year)/MortgageCalculator!$L$9,0)),MAX(MortgageCalculator!$L$8,start_rate+MortgageCalculator!$L$10*ROUNDUP((A842-MortgageCalculator!$L$6*periods_per_year)/MortgageCalculator!$L$9,0)))),start_rate))</f>
        <v/>
      </c>
      <c r="D842" s="76" t="str">
        <f t="shared" si="80"/>
        <v/>
      </c>
      <c r="E842" s="76" t="str">
        <f t="shared" si="81"/>
        <v/>
      </c>
      <c r="F842" s="76" t="str">
        <f t="shared" si="82"/>
        <v/>
      </c>
      <c r="G842" s="76" t="str">
        <f t="shared" si="83"/>
        <v/>
      </c>
    </row>
    <row r="843" spans="1:7">
      <c r="A843" s="73" t="str">
        <f t="shared" si="78"/>
        <v/>
      </c>
      <c r="B843" s="74" t="str">
        <f t="shared" si="79"/>
        <v/>
      </c>
      <c r="C843" s="75" t="str">
        <f>IF(A843="","",IF(variable,IF(A843&lt;MortgageCalculator!$L$6*periods_per_year,start_rate,IF(MortgageCalculator!$L$10&gt;=0,MIN(MortgageCalculator!$L$7,start_rate+MortgageCalculator!$L$10*ROUNDUP((A843-MortgageCalculator!$L$6*periods_per_year)/MortgageCalculator!$L$9,0)),MAX(MortgageCalculator!$L$8,start_rate+MortgageCalculator!$L$10*ROUNDUP((A843-MortgageCalculator!$L$6*periods_per_year)/MortgageCalculator!$L$9,0)))),start_rate))</f>
        <v/>
      </c>
      <c r="D843" s="76" t="str">
        <f t="shared" si="80"/>
        <v/>
      </c>
      <c r="E843" s="76" t="str">
        <f t="shared" si="81"/>
        <v/>
      </c>
      <c r="F843" s="76" t="str">
        <f t="shared" si="82"/>
        <v/>
      </c>
      <c r="G843" s="76" t="str">
        <f t="shared" si="83"/>
        <v/>
      </c>
    </row>
    <row r="844" spans="1:7">
      <c r="A844" s="73" t="str">
        <f t="shared" si="78"/>
        <v/>
      </c>
      <c r="B844" s="74" t="str">
        <f t="shared" si="79"/>
        <v/>
      </c>
      <c r="C844" s="75" t="str">
        <f>IF(A844="","",IF(variable,IF(A844&lt;MortgageCalculator!$L$6*periods_per_year,start_rate,IF(MortgageCalculator!$L$10&gt;=0,MIN(MortgageCalculator!$L$7,start_rate+MortgageCalculator!$L$10*ROUNDUP((A844-MortgageCalculator!$L$6*periods_per_year)/MortgageCalculator!$L$9,0)),MAX(MortgageCalculator!$L$8,start_rate+MortgageCalculator!$L$10*ROUNDUP((A844-MortgageCalculator!$L$6*periods_per_year)/MortgageCalculator!$L$9,0)))),start_rate))</f>
        <v/>
      </c>
      <c r="D844" s="76" t="str">
        <f t="shared" si="80"/>
        <v/>
      </c>
      <c r="E844" s="76" t="str">
        <f t="shared" si="81"/>
        <v/>
      </c>
      <c r="F844" s="76" t="str">
        <f t="shared" si="82"/>
        <v/>
      </c>
      <c r="G844" s="76" t="str">
        <f t="shared" si="83"/>
        <v/>
      </c>
    </row>
    <row r="845" spans="1:7">
      <c r="A845" s="73" t="str">
        <f t="shared" si="78"/>
        <v/>
      </c>
      <c r="B845" s="74" t="str">
        <f t="shared" si="79"/>
        <v/>
      </c>
      <c r="C845" s="75" t="str">
        <f>IF(A845="","",IF(variable,IF(A845&lt;MortgageCalculator!$L$6*periods_per_year,start_rate,IF(MortgageCalculator!$L$10&gt;=0,MIN(MortgageCalculator!$L$7,start_rate+MortgageCalculator!$L$10*ROUNDUP((A845-MortgageCalculator!$L$6*periods_per_year)/MortgageCalculator!$L$9,0)),MAX(MortgageCalculator!$L$8,start_rate+MortgageCalculator!$L$10*ROUNDUP((A845-MortgageCalculator!$L$6*periods_per_year)/MortgageCalculator!$L$9,0)))),start_rate))</f>
        <v/>
      </c>
      <c r="D845" s="76" t="str">
        <f t="shared" si="80"/>
        <v/>
      </c>
      <c r="E845" s="76" t="str">
        <f t="shared" si="81"/>
        <v/>
      </c>
      <c r="F845" s="76" t="str">
        <f t="shared" si="82"/>
        <v/>
      </c>
      <c r="G845" s="76" t="str">
        <f t="shared" si="83"/>
        <v/>
      </c>
    </row>
    <row r="846" spans="1:7">
      <c r="A846" s="73" t="str">
        <f t="shared" si="78"/>
        <v/>
      </c>
      <c r="B846" s="74" t="str">
        <f t="shared" si="79"/>
        <v/>
      </c>
      <c r="C846" s="75" t="str">
        <f>IF(A846="","",IF(variable,IF(A846&lt;MortgageCalculator!$L$6*periods_per_year,start_rate,IF(MortgageCalculator!$L$10&gt;=0,MIN(MortgageCalculator!$L$7,start_rate+MortgageCalculator!$L$10*ROUNDUP((A846-MortgageCalculator!$L$6*periods_per_year)/MortgageCalculator!$L$9,0)),MAX(MortgageCalculator!$L$8,start_rate+MortgageCalculator!$L$10*ROUNDUP((A846-MortgageCalculator!$L$6*periods_per_year)/MortgageCalculator!$L$9,0)))),start_rate))</f>
        <v/>
      </c>
      <c r="D846" s="76" t="str">
        <f t="shared" si="80"/>
        <v/>
      </c>
      <c r="E846" s="76" t="str">
        <f t="shared" si="81"/>
        <v/>
      </c>
      <c r="F846" s="76" t="str">
        <f t="shared" si="82"/>
        <v/>
      </c>
      <c r="G846" s="76" t="str">
        <f t="shared" si="83"/>
        <v/>
      </c>
    </row>
    <row r="847" spans="1:7">
      <c r="A847" s="73" t="str">
        <f t="shared" si="78"/>
        <v/>
      </c>
      <c r="B847" s="74" t="str">
        <f t="shared" si="79"/>
        <v/>
      </c>
      <c r="C847" s="75" t="str">
        <f>IF(A847="","",IF(variable,IF(A847&lt;MortgageCalculator!$L$6*periods_per_year,start_rate,IF(MortgageCalculator!$L$10&gt;=0,MIN(MortgageCalculator!$L$7,start_rate+MortgageCalculator!$L$10*ROUNDUP((A847-MortgageCalculator!$L$6*periods_per_year)/MortgageCalculator!$L$9,0)),MAX(MortgageCalculator!$L$8,start_rate+MortgageCalculator!$L$10*ROUNDUP((A847-MortgageCalculator!$L$6*periods_per_year)/MortgageCalculator!$L$9,0)))),start_rate))</f>
        <v/>
      </c>
      <c r="D847" s="76" t="str">
        <f t="shared" si="80"/>
        <v/>
      </c>
      <c r="E847" s="76" t="str">
        <f t="shared" si="81"/>
        <v/>
      </c>
      <c r="F847" s="76" t="str">
        <f t="shared" si="82"/>
        <v/>
      </c>
      <c r="G847" s="76" t="str">
        <f t="shared" si="83"/>
        <v/>
      </c>
    </row>
    <row r="848" spans="1:7">
      <c r="A848" s="73" t="str">
        <f t="shared" si="78"/>
        <v/>
      </c>
      <c r="B848" s="74" t="str">
        <f t="shared" si="79"/>
        <v/>
      </c>
      <c r="C848" s="75" t="str">
        <f>IF(A848="","",IF(variable,IF(A848&lt;MortgageCalculator!$L$6*periods_per_year,start_rate,IF(MortgageCalculator!$L$10&gt;=0,MIN(MortgageCalculator!$L$7,start_rate+MortgageCalculator!$L$10*ROUNDUP((A848-MortgageCalculator!$L$6*periods_per_year)/MortgageCalculator!$L$9,0)),MAX(MortgageCalculator!$L$8,start_rate+MortgageCalculator!$L$10*ROUNDUP((A848-MortgageCalculator!$L$6*periods_per_year)/MortgageCalculator!$L$9,0)))),start_rate))</f>
        <v/>
      </c>
      <c r="D848" s="76" t="str">
        <f t="shared" si="80"/>
        <v/>
      </c>
      <c r="E848" s="76" t="str">
        <f t="shared" si="81"/>
        <v/>
      </c>
      <c r="F848" s="76" t="str">
        <f t="shared" si="82"/>
        <v/>
      </c>
      <c r="G848" s="76" t="str">
        <f t="shared" si="83"/>
        <v/>
      </c>
    </row>
    <row r="849" spans="1:7">
      <c r="A849" s="73" t="str">
        <f t="shared" si="78"/>
        <v/>
      </c>
      <c r="B849" s="74" t="str">
        <f t="shared" si="79"/>
        <v/>
      </c>
      <c r="C849" s="75" t="str">
        <f>IF(A849="","",IF(variable,IF(A849&lt;MortgageCalculator!$L$6*periods_per_year,start_rate,IF(MortgageCalculator!$L$10&gt;=0,MIN(MortgageCalculator!$L$7,start_rate+MortgageCalculator!$L$10*ROUNDUP((A849-MortgageCalculator!$L$6*periods_per_year)/MortgageCalculator!$L$9,0)),MAX(MortgageCalculator!$L$8,start_rate+MortgageCalculator!$L$10*ROUNDUP((A849-MortgageCalculator!$L$6*periods_per_year)/MortgageCalculator!$L$9,0)))),start_rate))</f>
        <v/>
      </c>
      <c r="D849" s="76" t="str">
        <f t="shared" si="80"/>
        <v/>
      </c>
      <c r="E849" s="76" t="str">
        <f t="shared" si="81"/>
        <v/>
      </c>
      <c r="F849" s="76" t="str">
        <f t="shared" si="82"/>
        <v/>
      </c>
      <c r="G849" s="76" t="str">
        <f t="shared" si="83"/>
        <v/>
      </c>
    </row>
    <row r="850" spans="1:7">
      <c r="A850" s="73" t="str">
        <f t="shared" si="78"/>
        <v/>
      </c>
      <c r="B850" s="74" t="str">
        <f t="shared" si="79"/>
        <v/>
      </c>
      <c r="C850" s="75" t="str">
        <f>IF(A850="","",IF(variable,IF(A850&lt;MortgageCalculator!$L$6*periods_per_year,start_rate,IF(MortgageCalculator!$L$10&gt;=0,MIN(MortgageCalculator!$L$7,start_rate+MortgageCalculator!$L$10*ROUNDUP((A850-MortgageCalculator!$L$6*periods_per_year)/MortgageCalculator!$L$9,0)),MAX(MortgageCalculator!$L$8,start_rate+MortgageCalculator!$L$10*ROUNDUP((A850-MortgageCalculator!$L$6*periods_per_year)/MortgageCalculator!$L$9,0)))),start_rate))</f>
        <v/>
      </c>
      <c r="D850" s="76" t="str">
        <f t="shared" si="80"/>
        <v/>
      </c>
      <c r="E850" s="76" t="str">
        <f t="shared" si="81"/>
        <v/>
      </c>
      <c r="F850" s="76" t="str">
        <f t="shared" si="82"/>
        <v/>
      </c>
      <c r="G850" s="76" t="str">
        <f t="shared" si="83"/>
        <v/>
      </c>
    </row>
    <row r="851" spans="1:7">
      <c r="A851" s="73" t="str">
        <f t="shared" si="78"/>
        <v/>
      </c>
      <c r="B851" s="74" t="str">
        <f t="shared" si="79"/>
        <v/>
      </c>
      <c r="C851" s="75" t="str">
        <f>IF(A851="","",IF(variable,IF(A851&lt;MortgageCalculator!$L$6*periods_per_year,start_rate,IF(MortgageCalculator!$L$10&gt;=0,MIN(MortgageCalculator!$L$7,start_rate+MortgageCalculator!$L$10*ROUNDUP((A851-MortgageCalculator!$L$6*periods_per_year)/MortgageCalculator!$L$9,0)),MAX(MortgageCalculator!$L$8,start_rate+MortgageCalculator!$L$10*ROUNDUP((A851-MortgageCalculator!$L$6*periods_per_year)/MortgageCalculator!$L$9,0)))),start_rate))</f>
        <v/>
      </c>
      <c r="D851" s="76" t="str">
        <f t="shared" si="80"/>
        <v/>
      </c>
      <c r="E851" s="76" t="str">
        <f t="shared" si="81"/>
        <v/>
      </c>
      <c r="F851" s="76" t="str">
        <f t="shared" si="82"/>
        <v/>
      </c>
      <c r="G851" s="76" t="str">
        <f t="shared" si="83"/>
        <v/>
      </c>
    </row>
    <row r="852" spans="1:7">
      <c r="A852" s="73" t="str">
        <f t="shared" si="78"/>
        <v/>
      </c>
      <c r="B852" s="74" t="str">
        <f t="shared" si="79"/>
        <v/>
      </c>
      <c r="C852" s="75" t="str">
        <f>IF(A852="","",IF(variable,IF(A852&lt;MortgageCalculator!$L$6*periods_per_year,start_rate,IF(MortgageCalculator!$L$10&gt;=0,MIN(MortgageCalculator!$L$7,start_rate+MortgageCalculator!$L$10*ROUNDUP((A852-MortgageCalculator!$L$6*periods_per_year)/MortgageCalculator!$L$9,0)),MAX(MortgageCalculator!$L$8,start_rate+MortgageCalculator!$L$10*ROUNDUP((A852-MortgageCalculator!$L$6*periods_per_year)/MortgageCalculator!$L$9,0)))),start_rate))</f>
        <v/>
      </c>
      <c r="D852" s="76" t="str">
        <f t="shared" si="80"/>
        <v/>
      </c>
      <c r="E852" s="76" t="str">
        <f t="shared" si="81"/>
        <v/>
      </c>
      <c r="F852" s="76" t="str">
        <f t="shared" si="82"/>
        <v/>
      </c>
      <c r="G852" s="76" t="str">
        <f t="shared" si="83"/>
        <v/>
      </c>
    </row>
    <row r="853" spans="1:7">
      <c r="A853" s="73" t="str">
        <f t="shared" si="78"/>
        <v/>
      </c>
      <c r="B853" s="74" t="str">
        <f t="shared" si="79"/>
        <v/>
      </c>
      <c r="C853" s="75" t="str">
        <f>IF(A853="","",IF(variable,IF(A853&lt;MortgageCalculator!$L$6*periods_per_year,start_rate,IF(MortgageCalculator!$L$10&gt;=0,MIN(MortgageCalculator!$L$7,start_rate+MortgageCalculator!$L$10*ROUNDUP((A853-MortgageCalculator!$L$6*periods_per_year)/MortgageCalculator!$L$9,0)),MAX(MortgageCalculator!$L$8,start_rate+MortgageCalculator!$L$10*ROUNDUP((A853-MortgageCalculator!$L$6*periods_per_year)/MortgageCalculator!$L$9,0)))),start_rate))</f>
        <v/>
      </c>
      <c r="D853" s="76" t="str">
        <f t="shared" si="80"/>
        <v/>
      </c>
      <c r="E853" s="76" t="str">
        <f t="shared" si="81"/>
        <v/>
      </c>
      <c r="F853" s="76" t="str">
        <f t="shared" si="82"/>
        <v/>
      </c>
      <c r="G853" s="76" t="str">
        <f t="shared" si="83"/>
        <v/>
      </c>
    </row>
    <row r="854" spans="1:7">
      <c r="A854" s="73" t="str">
        <f t="shared" si="78"/>
        <v/>
      </c>
      <c r="B854" s="74" t="str">
        <f t="shared" si="79"/>
        <v/>
      </c>
      <c r="C854" s="75" t="str">
        <f>IF(A854="","",IF(variable,IF(A854&lt;MortgageCalculator!$L$6*periods_per_year,start_rate,IF(MortgageCalculator!$L$10&gt;=0,MIN(MortgageCalculator!$L$7,start_rate+MortgageCalculator!$L$10*ROUNDUP((A854-MortgageCalculator!$L$6*periods_per_year)/MortgageCalculator!$L$9,0)),MAX(MortgageCalculator!$L$8,start_rate+MortgageCalculator!$L$10*ROUNDUP((A854-MortgageCalculator!$L$6*periods_per_year)/MortgageCalculator!$L$9,0)))),start_rate))</f>
        <v/>
      </c>
      <c r="D854" s="76" t="str">
        <f t="shared" si="80"/>
        <v/>
      </c>
      <c r="E854" s="76" t="str">
        <f t="shared" si="81"/>
        <v/>
      </c>
      <c r="F854" s="76" t="str">
        <f t="shared" si="82"/>
        <v/>
      </c>
      <c r="G854" s="76" t="str">
        <f t="shared" si="83"/>
        <v/>
      </c>
    </row>
    <row r="855" spans="1:7">
      <c r="A855" s="73" t="str">
        <f t="shared" si="78"/>
        <v/>
      </c>
      <c r="B855" s="74" t="str">
        <f t="shared" si="79"/>
        <v/>
      </c>
      <c r="C855" s="75" t="str">
        <f>IF(A855="","",IF(variable,IF(A855&lt;MortgageCalculator!$L$6*periods_per_year,start_rate,IF(MortgageCalculator!$L$10&gt;=0,MIN(MortgageCalculator!$L$7,start_rate+MortgageCalculator!$L$10*ROUNDUP((A855-MortgageCalculator!$L$6*periods_per_year)/MortgageCalculator!$L$9,0)),MAX(MortgageCalculator!$L$8,start_rate+MortgageCalculator!$L$10*ROUNDUP((A855-MortgageCalculator!$L$6*periods_per_year)/MortgageCalculator!$L$9,0)))),start_rate))</f>
        <v/>
      </c>
      <c r="D855" s="76" t="str">
        <f t="shared" si="80"/>
        <v/>
      </c>
      <c r="E855" s="76" t="str">
        <f t="shared" si="81"/>
        <v/>
      </c>
      <c r="F855" s="76" t="str">
        <f t="shared" si="82"/>
        <v/>
      </c>
      <c r="G855" s="76" t="str">
        <f t="shared" si="83"/>
        <v/>
      </c>
    </row>
    <row r="856" spans="1:7">
      <c r="A856" s="73" t="str">
        <f t="shared" si="78"/>
        <v/>
      </c>
      <c r="B856" s="74" t="str">
        <f t="shared" si="79"/>
        <v/>
      </c>
      <c r="C856" s="75" t="str">
        <f>IF(A856="","",IF(variable,IF(A856&lt;MortgageCalculator!$L$6*periods_per_year,start_rate,IF(MortgageCalculator!$L$10&gt;=0,MIN(MortgageCalculator!$L$7,start_rate+MortgageCalculator!$L$10*ROUNDUP((A856-MortgageCalculator!$L$6*periods_per_year)/MortgageCalculator!$L$9,0)),MAX(MortgageCalculator!$L$8,start_rate+MortgageCalculator!$L$10*ROUNDUP((A856-MortgageCalculator!$L$6*periods_per_year)/MortgageCalculator!$L$9,0)))),start_rate))</f>
        <v/>
      </c>
      <c r="D856" s="76" t="str">
        <f t="shared" si="80"/>
        <v/>
      </c>
      <c r="E856" s="76" t="str">
        <f t="shared" si="81"/>
        <v/>
      </c>
      <c r="F856" s="76" t="str">
        <f t="shared" si="82"/>
        <v/>
      </c>
      <c r="G856" s="76" t="str">
        <f t="shared" si="83"/>
        <v/>
      </c>
    </row>
    <row r="857" spans="1:7">
      <c r="A857" s="73" t="str">
        <f t="shared" si="78"/>
        <v/>
      </c>
      <c r="B857" s="74" t="str">
        <f t="shared" si="79"/>
        <v/>
      </c>
      <c r="C857" s="75" t="str">
        <f>IF(A857="","",IF(variable,IF(A857&lt;MortgageCalculator!$L$6*periods_per_year,start_rate,IF(MortgageCalculator!$L$10&gt;=0,MIN(MortgageCalculator!$L$7,start_rate+MortgageCalculator!$L$10*ROUNDUP((A857-MortgageCalculator!$L$6*periods_per_year)/MortgageCalculator!$L$9,0)),MAX(MortgageCalculator!$L$8,start_rate+MortgageCalculator!$L$10*ROUNDUP((A857-MortgageCalculator!$L$6*periods_per_year)/MortgageCalculator!$L$9,0)))),start_rate))</f>
        <v/>
      </c>
      <c r="D857" s="76" t="str">
        <f t="shared" si="80"/>
        <v/>
      </c>
      <c r="E857" s="76" t="str">
        <f t="shared" si="81"/>
        <v/>
      </c>
      <c r="F857" s="76" t="str">
        <f t="shared" si="82"/>
        <v/>
      </c>
      <c r="G857" s="76" t="str">
        <f t="shared" si="83"/>
        <v/>
      </c>
    </row>
    <row r="858" spans="1:7">
      <c r="A858" s="73" t="str">
        <f t="shared" si="78"/>
        <v/>
      </c>
      <c r="B858" s="74" t="str">
        <f t="shared" si="79"/>
        <v/>
      </c>
      <c r="C858" s="75" t="str">
        <f>IF(A858="","",IF(variable,IF(A858&lt;MortgageCalculator!$L$6*periods_per_year,start_rate,IF(MortgageCalculator!$L$10&gt;=0,MIN(MortgageCalculator!$L$7,start_rate+MortgageCalculator!$L$10*ROUNDUP((A858-MortgageCalculator!$L$6*periods_per_year)/MortgageCalculator!$L$9,0)),MAX(MortgageCalculator!$L$8,start_rate+MortgageCalculator!$L$10*ROUNDUP((A858-MortgageCalculator!$L$6*periods_per_year)/MortgageCalculator!$L$9,0)))),start_rate))</f>
        <v/>
      </c>
      <c r="D858" s="76" t="str">
        <f t="shared" si="80"/>
        <v/>
      </c>
      <c r="E858" s="76" t="str">
        <f t="shared" si="81"/>
        <v/>
      </c>
      <c r="F858" s="76" t="str">
        <f t="shared" si="82"/>
        <v/>
      </c>
      <c r="G858" s="76" t="str">
        <f t="shared" si="83"/>
        <v/>
      </c>
    </row>
    <row r="859" spans="1:7">
      <c r="A859" s="73" t="str">
        <f t="shared" si="78"/>
        <v/>
      </c>
      <c r="B859" s="74" t="str">
        <f t="shared" si="79"/>
        <v/>
      </c>
      <c r="C859" s="75" t="str">
        <f>IF(A859="","",IF(variable,IF(A859&lt;MortgageCalculator!$L$6*periods_per_year,start_rate,IF(MortgageCalculator!$L$10&gt;=0,MIN(MortgageCalculator!$L$7,start_rate+MortgageCalculator!$L$10*ROUNDUP((A859-MortgageCalculator!$L$6*periods_per_year)/MortgageCalculator!$L$9,0)),MAX(MortgageCalculator!$L$8,start_rate+MortgageCalculator!$L$10*ROUNDUP((A859-MortgageCalculator!$L$6*periods_per_year)/MortgageCalculator!$L$9,0)))),start_rate))</f>
        <v/>
      </c>
      <c r="D859" s="76" t="str">
        <f t="shared" si="80"/>
        <v/>
      </c>
      <c r="E859" s="76" t="str">
        <f t="shared" si="81"/>
        <v/>
      </c>
      <c r="F859" s="76" t="str">
        <f t="shared" si="82"/>
        <v/>
      </c>
      <c r="G859" s="76" t="str">
        <f t="shared" si="83"/>
        <v/>
      </c>
    </row>
    <row r="860" spans="1:7">
      <c r="A860" s="73" t="str">
        <f t="shared" si="78"/>
        <v/>
      </c>
      <c r="B860" s="74" t="str">
        <f t="shared" si="79"/>
        <v/>
      </c>
      <c r="C860" s="75" t="str">
        <f>IF(A860="","",IF(variable,IF(A860&lt;MortgageCalculator!$L$6*periods_per_year,start_rate,IF(MortgageCalculator!$L$10&gt;=0,MIN(MortgageCalculator!$L$7,start_rate+MortgageCalculator!$L$10*ROUNDUP((A860-MortgageCalculator!$L$6*periods_per_year)/MortgageCalculator!$L$9,0)),MAX(MortgageCalculator!$L$8,start_rate+MortgageCalculator!$L$10*ROUNDUP((A860-MortgageCalculator!$L$6*periods_per_year)/MortgageCalculator!$L$9,0)))),start_rate))</f>
        <v/>
      </c>
      <c r="D860" s="76" t="str">
        <f t="shared" si="80"/>
        <v/>
      </c>
      <c r="E860" s="76" t="str">
        <f t="shared" si="81"/>
        <v/>
      </c>
      <c r="F860" s="76" t="str">
        <f t="shared" si="82"/>
        <v/>
      </c>
      <c r="G860" s="76" t="str">
        <f t="shared" si="83"/>
        <v/>
      </c>
    </row>
    <row r="861" spans="1:7">
      <c r="A861" s="73" t="str">
        <f t="shared" si="78"/>
        <v/>
      </c>
      <c r="B861" s="74" t="str">
        <f t="shared" si="79"/>
        <v/>
      </c>
      <c r="C861" s="75" t="str">
        <f>IF(A861="","",IF(variable,IF(A861&lt;MortgageCalculator!$L$6*periods_per_year,start_rate,IF(MortgageCalculator!$L$10&gt;=0,MIN(MortgageCalculator!$L$7,start_rate+MortgageCalculator!$L$10*ROUNDUP((A861-MortgageCalculator!$L$6*periods_per_year)/MortgageCalculator!$L$9,0)),MAX(MortgageCalculator!$L$8,start_rate+MortgageCalculator!$L$10*ROUNDUP((A861-MortgageCalculator!$L$6*periods_per_year)/MortgageCalculator!$L$9,0)))),start_rate))</f>
        <v/>
      </c>
      <c r="D861" s="76" t="str">
        <f t="shared" si="80"/>
        <v/>
      </c>
      <c r="E861" s="76" t="str">
        <f t="shared" si="81"/>
        <v/>
      </c>
      <c r="F861" s="76" t="str">
        <f t="shared" si="82"/>
        <v/>
      </c>
      <c r="G861" s="76" t="str">
        <f t="shared" si="83"/>
        <v/>
      </c>
    </row>
    <row r="862" spans="1:7">
      <c r="A862" s="73" t="str">
        <f t="shared" si="78"/>
        <v/>
      </c>
      <c r="B862" s="74" t="str">
        <f t="shared" si="79"/>
        <v/>
      </c>
      <c r="C862" s="75" t="str">
        <f>IF(A862="","",IF(variable,IF(A862&lt;MortgageCalculator!$L$6*periods_per_year,start_rate,IF(MortgageCalculator!$L$10&gt;=0,MIN(MortgageCalculator!$L$7,start_rate+MortgageCalculator!$L$10*ROUNDUP((A862-MortgageCalculator!$L$6*periods_per_year)/MortgageCalculator!$L$9,0)),MAX(MortgageCalculator!$L$8,start_rate+MortgageCalculator!$L$10*ROUNDUP((A862-MortgageCalculator!$L$6*periods_per_year)/MortgageCalculator!$L$9,0)))),start_rate))</f>
        <v/>
      </c>
      <c r="D862" s="76" t="str">
        <f t="shared" si="80"/>
        <v/>
      </c>
      <c r="E862" s="76" t="str">
        <f t="shared" si="81"/>
        <v/>
      </c>
      <c r="F862" s="76" t="str">
        <f t="shared" si="82"/>
        <v/>
      </c>
      <c r="G862" s="76" t="str">
        <f t="shared" si="83"/>
        <v/>
      </c>
    </row>
    <row r="863" spans="1:7">
      <c r="A863" s="73" t="str">
        <f t="shared" si="78"/>
        <v/>
      </c>
      <c r="B863" s="74" t="str">
        <f t="shared" si="79"/>
        <v/>
      </c>
      <c r="C863" s="75" t="str">
        <f>IF(A863="","",IF(variable,IF(A863&lt;MortgageCalculator!$L$6*periods_per_year,start_rate,IF(MortgageCalculator!$L$10&gt;=0,MIN(MortgageCalculator!$L$7,start_rate+MortgageCalculator!$L$10*ROUNDUP((A863-MortgageCalculator!$L$6*periods_per_year)/MortgageCalculator!$L$9,0)),MAX(MortgageCalculator!$L$8,start_rate+MortgageCalculator!$L$10*ROUNDUP((A863-MortgageCalculator!$L$6*periods_per_year)/MortgageCalculator!$L$9,0)))),start_rate))</f>
        <v/>
      </c>
      <c r="D863" s="76" t="str">
        <f t="shared" si="80"/>
        <v/>
      </c>
      <c r="E863" s="76" t="str">
        <f t="shared" si="81"/>
        <v/>
      </c>
      <c r="F863" s="76" t="str">
        <f t="shared" si="82"/>
        <v/>
      </c>
      <c r="G863" s="76" t="str">
        <f t="shared" si="83"/>
        <v/>
      </c>
    </row>
    <row r="864" spans="1:7">
      <c r="A864" s="73" t="str">
        <f t="shared" si="78"/>
        <v/>
      </c>
      <c r="B864" s="74" t="str">
        <f t="shared" si="79"/>
        <v/>
      </c>
      <c r="C864" s="75" t="str">
        <f>IF(A864="","",IF(variable,IF(A864&lt;MortgageCalculator!$L$6*periods_per_year,start_rate,IF(MortgageCalculator!$L$10&gt;=0,MIN(MortgageCalculator!$L$7,start_rate+MortgageCalculator!$L$10*ROUNDUP((A864-MortgageCalculator!$L$6*periods_per_year)/MortgageCalculator!$L$9,0)),MAX(MortgageCalculator!$L$8,start_rate+MortgageCalculator!$L$10*ROUNDUP((A864-MortgageCalculator!$L$6*periods_per_year)/MortgageCalculator!$L$9,0)))),start_rate))</f>
        <v/>
      </c>
      <c r="D864" s="76" t="str">
        <f t="shared" si="80"/>
        <v/>
      </c>
      <c r="E864" s="76" t="str">
        <f t="shared" si="81"/>
        <v/>
      </c>
      <c r="F864" s="76" t="str">
        <f t="shared" si="82"/>
        <v/>
      </c>
      <c r="G864" s="76" t="str">
        <f t="shared" si="83"/>
        <v/>
      </c>
    </row>
    <row r="865" spans="1:7">
      <c r="A865" s="73" t="str">
        <f t="shared" si="78"/>
        <v/>
      </c>
      <c r="B865" s="74" t="str">
        <f t="shared" si="79"/>
        <v/>
      </c>
      <c r="C865" s="75" t="str">
        <f>IF(A865="","",IF(variable,IF(A865&lt;MortgageCalculator!$L$6*periods_per_year,start_rate,IF(MortgageCalculator!$L$10&gt;=0,MIN(MortgageCalculator!$L$7,start_rate+MortgageCalculator!$L$10*ROUNDUP((A865-MortgageCalculator!$L$6*periods_per_year)/MortgageCalculator!$L$9,0)),MAX(MortgageCalculator!$L$8,start_rate+MortgageCalculator!$L$10*ROUNDUP((A865-MortgageCalculator!$L$6*periods_per_year)/MortgageCalculator!$L$9,0)))),start_rate))</f>
        <v/>
      </c>
      <c r="D865" s="76" t="str">
        <f t="shared" si="80"/>
        <v/>
      </c>
      <c r="E865" s="76" t="str">
        <f t="shared" si="81"/>
        <v/>
      </c>
      <c r="F865" s="76" t="str">
        <f t="shared" si="82"/>
        <v/>
      </c>
      <c r="G865" s="76" t="str">
        <f t="shared" si="83"/>
        <v/>
      </c>
    </row>
    <row r="866" spans="1:7">
      <c r="A866" s="73" t="str">
        <f t="shared" si="78"/>
        <v/>
      </c>
      <c r="B866" s="74" t="str">
        <f t="shared" si="79"/>
        <v/>
      </c>
      <c r="C866" s="75" t="str">
        <f>IF(A866="","",IF(variable,IF(A866&lt;MortgageCalculator!$L$6*periods_per_year,start_rate,IF(MortgageCalculator!$L$10&gt;=0,MIN(MortgageCalculator!$L$7,start_rate+MortgageCalculator!$L$10*ROUNDUP((A866-MortgageCalculator!$L$6*periods_per_year)/MortgageCalculator!$L$9,0)),MAX(MortgageCalculator!$L$8,start_rate+MortgageCalculator!$L$10*ROUNDUP((A866-MortgageCalculator!$L$6*periods_per_year)/MortgageCalculator!$L$9,0)))),start_rate))</f>
        <v/>
      </c>
      <c r="D866" s="76" t="str">
        <f t="shared" si="80"/>
        <v/>
      </c>
      <c r="E866" s="76" t="str">
        <f t="shared" si="81"/>
        <v/>
      </c>
      <c r="F866" s="76" t="str">
        <f t="shared" si="82"/>
        <v/>
      </c>
      <c r="G866" s="76" t="str">
        <f t="shared" si="83"/>
        <v/>
      </c>
    </row>
    <row r="867" spans="1:7">
      <c r="A867" s="73" t="str">
        <f t="shared" si="78"/>
        <v/>
      </c>
      <c r="B867" s="74" t="str">
        <f t="shared" si="79"/>
        <v/>
      </c>
      <c r="C867" s="75" t="str">
        <f>IF(A867="","",IF(variable,IF(A867&lt;MortgageCalculator!$L$6*periods_per_year,start_rate,IF(MortgageCalculator!$L$10&gt;=0,MIN(MortgageCalculator!$L$7,start_rate+MortgageCalculator!$L$10*ROUNDUP((A867-MortgageCalculator!$L$6*periods_per_year)/MortgageCalculator!$L$9,0)),MAX(MortgageCalculator!$L$8,start_rate+MortgageCalculator!$L$10*ROUNDUP((A867-MortgageCalculator!$L$6*periods_per_year)/MortgageCalculator!$L$9,0)))),start_rate))</f>
        <v/>
      </c>
      <c r="D867" s="76" t="str">
        <f t="shared" si="80"/>
        <v/>
      </c>
      <c r="E867" s="76" t="str">
        <f t="shared" si="81"/>
        <v/>
      </c>
      <c r="F867" s="76" t="str">
        <f t="shared" si="82"/>
        <v/>
      </c>
      <c r="G867" s="76" t="str">
        <f t="shared" si="83"/>
        <v/>
      </c>
    </row>
    <row r="868" spans="1:7">
      <c r="A868" s="73" t="str">
        <f t="shared" si="78"/>
        <v/>
      </c>
      <c r="B868" s="74" t="str">
        <f t="shared" si="79"/>
        <v/>
      </c>
      <c r="C868" s="75" t="str">
        <f>IF(A868="","",IF(variable,IF(A868&lt;MortgageCalculator!$L$6*periods_per_year,start_rate,IF(MortgageCalculator!$L$10&gt;=0,MIN(MortgageCalculator!$L$7,start_rate+MortgageCalculator!$L$10*ROUNDUP((A868-MortgageCalculator!$L$6*periods_per_year)/MortgageCalculator!$L$9,0)),MAX(MortgageCalculator!$L$8,start_rate+MortgageCalculator!$L$10*ROUNDUP((A868-MortgageCalculator!$L$6*periods_per_year)/MortgageCalculator!$L$9,0)))),start_rate))</f>
        <v/>
      </c>
      <c r="D868" s="76" t="str">
        <f t="shared" si="80"/>
        <v/>
      </c>
      <c r="E868" s="76" t="str">
        <f t="shared" si="81"/>
        <v/>
      </c>
      <c r="F868" s="76" t="str">
        <f t="shared" si="82"/>
        <v/>
      </c>
      <c r="G868" s="76" t="str">
        <f t="shared" si="83"/>
        <v/>
      </c>
    </row>
    <row r="869" spans="1:7">
      <c r="A869" s="73" t="str">
        <f t="shared" si="78"/>
        <v/>
      </c>
      <c r="B869" s="74" t="str">
        <f t="shared" si="79"/>
        <v/>
      </c>
      <c r="C869" s="75" t="str">
        <f>IF(A869="","",IF(variable,IF(A869&lt;MortgageCalculator!$L$6*periods_per_year,start_rate,IF(MortgageCalculator!$L$10&gt;=0,MIN(MortgageCalculator!$L$7,start_rate+MortgageCalculator!$L$10*ROUNDUP((A869-MortgageCalculator!$L$6*periods_per_year)/MortgageCalculator!$L$9,0)),MAX(MortgageCalculator!$L$8,start_rate+MortgageCalculator!$L$10*ROUNDUP((A869-MortgageCalculator!$L$6*periods_per_year)/MortgageCalculator!$L$9,0)))),start_rate))</f>
        <v/>
      </c>
      <c r="D869" s="76" t="str">
        <f t="shared" si="80"/>
        <v/>
      </c>
      <c r="E869" s="76" t="str">
        <f t="shared" si="81"/>
        <v/>
      </c>
      <c r="F869" s="76" t="str">
        <f t="shared" si="82"/>
        <v/>
      </c>
      <c r="G869" s="76" t="str">
        <f t="shared" si="83"/>
        <v/>
      </c>
    </row>
    <row r="870" spans="1:7">
      <c r="A870" s="73" t="str">
        <f t="shared" si="78"/>
        <v/>
      </c>
      <c r="B870" s="74" t="str">
        <f t="shared" si="79"/>
        <v/>
      </c>
      <c r="C870" s="75" t="str">
        <f>IF(A870="","",IF(variable,IF(A870&lt;MortgageCalculator!$L$6*periods_per_year,start_rate,IF(MortgageCalculator!$L$10&gt;=0,MIN(MortgageCalculator!$L$7,start_rate+MortgageCalculator!$L$10*ROUNDUP((A870-MortgageCalculator!$L$6*periods_per_year)/MortgageCalculator!$L$9,0)),MAX(MortgageCalculator!$L$8,start_rate+MortgageCalculator!$L$10*ROUNDUP((A870-MortgageCalculator!$L$6*periods_per_year)/MortgageCalculator!$L$9,0)))),start_rate))</f>
        <v/>
      </c>
      <c r="D870" s="76" t="str">
        <f t="shared" si="80"/>
        <v/>
      </c>
      <c r="E870" s="76" t="str">
        <f t="shared" si="81"/>
        <v/>
      </c>
      <c r="F870" s="76" t="str">
        <f t="shared" si="82"/>
        <v/>
      </c>
      <c r="G870" s="76" t="str">
        <f t="shared" si="83"/>
        <v/>
      </c>
    </row>
    <row r="871" spans="1:7">
      <c r="A871" s="73" t="str">
        <f t="shared" si="78"/>
        <v/>
      </c>
      <c r="B871" s="74" t="str">
        <f t="shared" si="79"/>
        <v/>
      </c>
      <c r="C871" s="75" t="str">
        <f>IF(A871="","",IF(variable,IF(A871&lt;MortgageCalculator!$L$6*periods_per_year,start_rate,IF(MortgageCalculator!$L$10&gt;=0,MIN(MortgageCalculator!$L$7,start_rate+MortgageCalculator!$L$10*ROUNDUP((A871-MortgageCalculator!$L$6*periods_per_year)/MortgageCalculator!$L$9,0)),MAX(MortgageCalculator!$L$8,start_rate+MortgageCalculator!$L$10*ROUNDUP((A871-MortgageCalculator!$L$6*periods_per_year)/MortgageCalculator!$L$9,0)))),start_rate))</f>
        <v/>
      </c>
      <c r="D871" s="76" t="str">
        <f t="shared" si="80"/>
        <v/>
      </c>
      <c r="E871" s="76" t="str">
        <f t="shared" si="81"/>
        <v/>
      </c>
      <c r="F871" s="76" t="str">
        <f t="shared" si="82"/>
        <v/>
      </c>
      <c r="G871" s="76" t="str">
        <f t="shared" si="83"/>
        <v/>
      </c>
    </row>
    <row r="872" spans="1:7">
      <c r="A872" s="73" t="str">
        <f t="shared" si="78"/>
        <v/>
      </c>
      <c r="B872" s="74" t="str">
        <f t="shared" si="79"/>
        <v/>
      </c>
      <c r="C872" s="75" t="str">
        <f>IF(A872="","",IF(variable,IF(A872&lt;MortgageCalculator!$L$6*periods_per_year,start_rate,IF(MortgageCalculator!$L$10&gt;=0,MIN(MortgageCalculator!$L$7,start_rate+MortgageCalculator!$L$10*ROUNDUP((A872-MortgageCalculator!$L$6*periods_per_year)/MortgageCalculator!$L$9,0)),MAX(MortgageCalculator!$L$8,start_rate+MortgageCalculator!$L$10*ROUNDUP((A872-MortgageCalculator!$L$6*periods_per_year)/MortgageCalculator!$L$9,0)))),start_rate))</f>
        <v/>
      </c>
      <c r="D872" s="76" t="str">
        <f t="shared" si="80"/>
        <v/>
      </c>
      <c r="E872" s="76" t="str">
        <f t="shared" si="81"/>
        <v/>
      </c>
      <c r="F872" s="76" t="str">
        <f t="shared" si="82"/>
        <v/>
      </c>
      <c r="G872" s="76" t="str">
        <f t="shared" si="83"/>
        <v/>
      </c>
    </row>
    <row r="873" spans="1:7">
      <c r="A873" s="73" t="str">
        <f t="shared" si="78"/>
        <v/>
      </c>
      <c r="B873" s="74" t="str">
        <f t="shared" si="79"/>
        <v/>
      </c>
      <c r="C873" s="75" t="str">
        <f>IF(A873="","",IF(variable,IF(A873&lt;MortgageCalculator!$L$6*periods_per_year,start_rate,IF(MortgageCalculator!$L$10&gt;=0,MIN(MortgageCalculator!$L$7,start_rate+MortgageCalculator!$L$10*ROUNDUP((A873-MortgageCalculator!$L$6*periods_per_year)/MortgageCalculator!$L$9,0)),MAX(MortgageCalculator!$L$8,start_rate+MortgageCalculator!$L$10*ROUNDUP((A873-MortgageCalculator!$L$6*periods_per_year)/MortgageCalculator!$L$9,0)))),start_rate))</f>
        <v/>
      </c>
      <c r="D873" s="76" t="str">
        <f t="shared" si="80"/>
        <v/>
      </c>
      <c r="E873" s="76" t="str">
        <f t="shared" si="81"/>
        <v/>
      </c>
      <c r="F873" s="76" t="str">
        <f t="shared" si="82"/>
        <v/>
      </c>
      <c r="G873" s="76" t="str">
        <f t="shared" si="83"/>
        <v/>
      </c>
    </row>
    <row r="874" spans="1:7">
      <c r="A874" s="73" t="str">
        <f t="shared" si="78"/>
        <v/>
      </c>
      <c r="B874" s="74" t="str">
        <f t="shared" si="79"/>
        <v/>
      </c>
      <c r="C874" s="75" t="str">
        <f>IF(A874="","",IF(variable,IF(A874&lt;MortgageCalculator!$L$6*periods_per_year,start_rate,IF(MortgageCalculator!$L$10&gt;=0,MIN(MortgageCalculator!$L$7,start_rate+MortgageCalculator!$L$10*ROUNDUP((A874-MortgageCalculator!$L$6*periods_per_year)/MortgageCalculator!$L$9,0)),MAX(MortgageCalculator!$L$8,start_rate+MortgageCalculator!$L$10*ROUNDUP((A874-MortgageCalculator!$L$6*periods_per_year)/MortgageCalculator!$L$9,0)))),start_rate))</f>
        <v/>
      </c>
      <c r="D874" s="76" t="str">
        <f t="shared" si="80"/>
        <v/>
      </c>
      <c r="E874" s="76" t="str">
        <f t="shared" si="81"/>
        <v/>
      </c>
      <c r="F874" s="76" t="str">
        <f t="shared" si="82"/>
        <v/>
      </c>
      <c r="G874" s="76" t="str">
        <f t="shared" si="83"/>
        <v/>
      </c>
    </row>
    <row r="875" spans="1:7">
      <c r="A875" s="73" t="str">
        <f t="shared" si="78"/>
        <v/>
      </c>
      <c r="B875" s="74" t="str">
        <f t="shared" si="79"/>
        <v/>
      </c>
      <c r="C875" s="75" t="str">
        <f>IF(A875="","",IF(variable,IF(A875&lt;MortgageCalculator!$L$6*periods_per_year,start_rate,IF(MortgageCalculator!$L$10&gt;=0,MIN(MortgageCalculator!$L$7,start_rate+MortgageCalculator!$L$10*ROUNDUP((A875-MortgageCalculator!$L$6*periods_per_year)/MortgageCalculator!$L$9,0)),MAX(MortgageCalculator!$L$8,start_rate+MortgageCalculator!$L$10*ROUNDUP((A875-MortgageCalculator!$L$6*periods_per_year)/MortgageCalculator!$L$9,0)))),start_rate))</f>
        <v/>
      </c>
      <c r="D875" s="76" t="str">
        <f t="shared" si="80"/>
        <v/>
      </c>
      <c r="E875" s="76" t="str">
        <f t="shared" si="81"/>
        <v/>
      </c>
      <c r="F875" s="76" t="str">
        <f t="shared" si="82"/>
        <v/>
      </c>
      <c r="G875" s="76" t="str">
        <f t="shared" si="83"/>
        <v/>
      </c>
    </row>
    <row r="876" spans="1:7">
      <c r="A876" s="73" t="str">
        <f t="shared" si="78"/>
        <v/>
      </c>
      <c r="B876" s="74" t="str">
        <f t="shared" si="79"/>
        <v/>
      </c>
      <c r="C876" s="75" t="str">
        <f>IF(A876="","",IF(variable,IF(A876&lt;MortgageCalculator!$L$6*periods_per_year,start_rate,IF(MortgageCalculator!$L$10&gt;=0,MIN(MortgageCalculator!$L$7,start_rate+MortgageCalculator!$L$10*ROUNDUP((A876-MortgageCalculator!$L$6*periods_per_year)/MortgageCalculator!$L$9,0)),MAX(MortgageCalculator!$L$8,start_rate+MortgageCalculator!$L$10*ROUNDUP((A876-MortgageCalculator!$L$6*periods_per_year)/MortgageCalculator!$L$9,0)))),start_rate))</f>
        <v/>
      </c>
      <c r="D876" s="76" t="str">
        <f t="shared" si="80"/>
        <v/>
      </c>
      <c r="E876" s="76" t="str">
        <f t="shared" si="81"/>
        <v/>
      </c>
      <c r="F876" s="76" t="str">
        <f t="shared" si="82"/>
        <v/>
      </c>
      <c r="G876" s="76" t="str">
        <f t="shared" si="83"/>
        <v/>
      </c>
    </row>
    <row r="877" spans="1:7">
      <c r="A877" s="73" t="str">
        <f t="shared" si="78"/>
        <v/>
      </c>
      <c r="B877" s="74" t="str">
        <f t="shared" si="79"/>
        <v/>
      </c>
      <c r="C877" s="75" t="str">
        <f>IF(A877="","",IF(variable,IF(A877&lt;MortgageCalculator!$L$6*periods_per_year,start_rate,IF(MortgageCalculator!$L$10&gt;=0,MIN(MortgageCalculator!$L$7,start_rate+MortgageCalculator!$L$10*ROUNDUP((A877-MortgageCalculator!$L$6*periods_per_year)/MortgageCalculator!$L$9,0)),MAX(MortgageCalculator!$L$8,start_rate+MortgageCalculator!$L$10*ROUNDUP((A877-MortgageCalculator!$L$6*periods_per_year)/MortgageCalculator!$L$9,0)))),start_rate))</f>
        <v/>
      </c>
      <c r="D877" s="76" t="str">
        <f t="shared" si="80"/>
        <v/>
      </c>
      <c r="E877" s="76" t="str">
        <f t="shared" si="81"/>
        <v/>
      </c>
      <c r="F877" s="76" t="str">
        <f t="shared" si="82"/>
        <v/>
      </c>
      <c r="G877" s="76" t="str">
        <f t="shared" si="83"/>
        <v/>
      </c>
    </row>
    <row r="878" spans="1:7">
      <c r="A878" s="73" t="str">
        <f t="shared" si="78"/>
        <v/>
      </c>
      <c r="B878" s="74" t="str">
        <f t="shared" si="79"/>
        <v/>
      </c>
      <c r="C878" s="75" t="str">
        <f>IF(A878="","",IF(variable,IF(A878&lt;MortgageCalculator!$L$6*periods_per_year,start_rate,IF(MortgageCalculator!$L$10&gt;=0,MIN(MortgageCalculator!$L$7,start_rate+MortgageCalculator!$L$10*ROUNDUP((A878-MortgageCalculator!$L$6*periods_per_year)/MortgageCalculator!$L$9,0)),MAX(MortgageCalculator!$L$8,start_rate+MortgageCalculator!$L$10*ROUNDUP((A878-MortgageCalculator!$L$6*periods_per_year)/MortgageCalculator!$L$9,0)))),start_rate))</f>
        <v/>
      </c>
      <c r="D878" s="76" t="str">
        <f t="shared" si="80"/>
        <v/>
      </c>
      <c r="E878" s="76" t="str">
        <f t="shared" si="81"/>
        <v/>
      </c>
      <c r="F878" s="76" t="str">
        <f t="shared" si="82"/>
        <v/>
      </c>
      <c r="G878" s="76" t="str">
        <f t="shared" si="83"/>
        <v/>
      </c>
    </row>
    <row r="879" spans="1:7">
      <c r="A879" s="73" t="str">
        <f t="shared" si="78"/>
        <v/>
      </c>
      <c r="B879" s="74" t="str">
        <f t="shared" si="79"/>
        <v/>
      </c>
      <c r="C879" s="75" t="str">
        <f>IF(A879="","",IF(variable,IF(A879&lt;MortgageCalculator!$L$6*periods_per_year,start_rate,IF(MortgageCalculator!$L$10&gt;=0,MIN(MortgageCalculator!$L$7,start_rate+MortgageCalculator!$L$10*ROUNDUP((A879-MortgageCalculator!$L$6*periods_per_year)/MortgageCalculator!$L$9,0)),MAX(MortgageCalculator!$L$8,start_rate+MortgageCalculator!$L$10*ROUNDUP((A879-MortgageCalculator!$L$6*periods_per_year)/MortgageCalculator!$L$9,0)))),start_rate))</f>
        <v/>
      </c>
      <c r="D879" s="76" t="str">
        <f t="shared" si="80"/>
        <v/>
      </c>
      <c r="E879" s="76" t="str">
        <f t="shared" si="81"/>
        <v/>
      </c>
      <c r="F879" s="76" t="str">
        <f t="shared" si="82"/>
        <v/>
      </c>
      <c r="G879" s="76" t="str">
        <f t="shared" si="83"/>
        <v/>
      </c>
    </row>
    <row r="880" spans="1:7">
      <c r="A880" s="73" t="str">
        <f t="shared" si="78"/>
        <v/>
      </c>
      <c r="B880" s="74" t="str">
        <f t="shared" si="79"/>
        <v/>
      </c>
      <c r="C880" s="75" t="str">
        <f>IF(A880="","",IF(variable,IF(A880&lt;MortgageCalculator!$L$6*periods_per_year,start_rate,IF(MortgageCalculator!$L$10&gt;=0,MIN(MortgageCalculator!$L$7,start_rate+MortgageCalculator!$L$10*ROUNDUP((A880-MortgageCalculator!$L$6*periods_per_year)/MortgageCalculator!$L$9,0)),MAX(MortgageCalculator!$L$8,start_rate+MortgageCalculator!$L$10*ROUNDUP((A880-MortgageCalculator!$L$6*periods_per_year)/MortgageCalculator!$L$9,0)))),start_rate))</f>
        <v/>
      </c>
      <c r="D880" s="76" t="str">
        <f t="shared" si="80"/>
        <v/>
      </c>
      <c r="E880" s="76" t="str">
        <f t="shared" si="81"/>
        <v/>
      </c>
      <c r="F880" s="76" t="str">
        <f t="shared" si="82"/>
        <v/>
      </c>
      <c r="G880" s="76" t="str">
        <f t="shared" si="83"/>
        <v/>
      </c>
    </row>
    <row r="881" spans="1:7">
      <c r="A881" s="73" t="str">
        <f t="shared" si="78"/>
        <v/>
      </c>
      <c r="B881" s="74" t="str">
        <f t="shared" si="79"/>
        <v/>
      </c>
      <c r="C881" s="75" t="str">
        <f>IF(A881="","",IF(variable,IF(A881&lt;MortgageCalculator!$L$6*periods_per_year,start_rate,IF(MortgageCalculator!$L$10&gt;=0,MIN(MortgageCalculator!$L$7,start_rate+MortgageCalculator!$L$10*ROUNDUP((A881-MortgageCalculator!$L$6*periods_per_year)/MortgageCalculator!$L$9,0)),MAX(MortgageCalculator!$L$8,start_rate+MortgageCalculator!$L$10*ROUNDUP((A881-MortgageCalculator!$L$6*periods_per_year)/MortgageCalculator!$L$9,0)))),start_rate))</f>
        <v/>
      </c>
      <c r="D881" s="76" t="str">
        <f t="shared" si="80"/>
        <v/>
      </c>
      <c r="E881" s="76" t="str">
        <f t="shared" si="81"/>
        <v/>
      </c>
      <c r="F881" s="76" t="str">
        <f t="shared" si="82"/>
        <v/>
      </c>
      <c r="G881" s="76" t="str">
        <f t="shared" si="83"/>
        <v/>
      </c>
    </row>
    <row r="882" spans="1:7">
      <c r="A882" s="73" t="str">
        <f t="shared" si="78"/>
        <v/>
      </c>
      <c r="B882" s="74" t="str">
        <f t="shared" si="79"/>
        <v/>
      </c>
      <c r="C882" s="75" t="str">
        <f>IF(A882="","",IF(variable,IF(A882&lt;MortgageCalculator!$L$6*periods_per_year,start_rate,IF(MortgageCalculator!$L$10&gt;=0,MIN(MortgageCalculator!$L$7,start_rate+MortgageCalculator!$L$10*ROUNDUP((A882-MortgageCalculator!$L$6*periods_per_year)/MortgageCalculator!$L$9,0)),MAX(MortgageCalculator!$L$8,start_rate+MortgageCalculator!$L$10*ROUNDUP((A882-MortgageCalculator!$L$6*periods_per_year)/MortgageCalculator!$L$9,0)))),start_rate))</f>
        <v/>
      </c>
      <c r="D882" s="76" t="str">
        <f t="shared" si="80"/>
        <v/>
      </c>
      <c r="E882" s="76" t="str">
        <f t="shared" si="81"/>
        <v/>
      </c>
      <c r="F882" s="76" t="str">
        <f t="shared" si="82"/>
        <v/>
      </c>
      <c r="G882" s="76" t="str">
        <f t="shared" si="83"/>
        <v/>
      </c>
    </row>
    <row r="883" spans="1:7">
      <c r="A883" s="73" t="str">
        <f t="shared" si="78"/>
        <v/>
      </c>
      <c r="B883" s="74" t="str">
        <f t="shared" si="79"/>
        <v/>
      </c>
      <c r="C883" s="75" t="str">
        <f>IF(A883="","",IF(variable,IF(A883&lt;MortgageCalculator!$L$6*periods_per_year,start_rate,IF(MortgageCalculator!$L$10&gt;=0,MIN(MortgageCalculator!$L$7,start_rate+MortgageCalculator!$L$10*ROUNDUP((A883-MortgageCalculator!$L$6*periods_per_year)/MortgageCalculator!$L$9,0)),MAX(MortgageCalculator!$L$8,start_rate+MortgageCalculator!$L$10*ROUNDUP((A883-MortgageCalculator!$L$6*periods_per_year)/MortgageCalculator!$L$9,0)))),start_rate))</f>
        <v/>
      </c>
      <c r="D883" s="76" t="str">
        <f t="shared" si="80"/>
        <v/>
      </c>
      <c r="E883" s="76" t="str">
        <f t="shared" si="81"/>
        <v/>
      </c>
      <c r="F883" s="76" t="str">
        <f t="shared" si="82"/>
        <v/>
      </c>
      <c r="G883" s="76" t="str">
        <f t="shared" si="83"/>
        <v/>
      </c>
    </row>
    <row r="884" spans="1:7">
      <c r="A884" s="73" t="str">
        <f t="shared" si="78"/>
        <v/>
      </c>
      <c r="B884" s="74" t="str">
        <f t="shared" si="79"/>
        <v/>
      </c>
      <c r="C884" s="75" t="str">
        <f>IF(A884="","",IF(variable,IF(A884&lt;MortgageCalculator!$L$6*periods_per_year,start_rate,IF(MortgageCalculator!$L$10&gt;=0,MIN(MortgageCalculator!$L$7,start_rate+MortgageCalculator!$L$10*ROUNDUP((A884-MortgageCalculator!$L$6*periods_per_year)/MortgageCalculator!$L$9,0)),MAX(MortgageCalculator!$L$8,start_rate+MortgageCalculator!$L$10*ROUNDUP((A884-MortgageCalculator!$L$6*periods_per_year)/MortgageCalculator!$L$9,0)))),start_rate))</f>
        <v/>
      </c>
      <c r="D884" s="76" t="str">
        <f t="shared" si="80"/>
        <v/>
      </c>
      <c r="E884" s="76" t="str">
        <f t="shared" si="81"/>
        <v/>
      </c>
      <c r="F884" s="76" t="str">
        <f t="shared" si="82"/>
        <v/>
      </c>
      <c r="G884" s="76" t="str">
        <f t="shared" si="83"/>
        <v/>
      </c>
    </row>
    <row r="885" spans="1:7">
      <c r="A885" s="73" t="str">
        <f t="shared" si="78"/>
        <v/>
      </c>
      <c r="B885" s="74" t="str">
        <f t="shared" si="79"/>
        <v/>
      </c>
      <c r="C885" s="75" t="str">
        <f>IF(A885="","",IF(variable,IF(A885&lt;MortgageCalculator!$L$6*periods_per_year,start_rate,IF(MortgageCalculator!$L$10&gt;=0,MIN(MortgageCalculator!$L$7,start_rate+MortgageCalculator!$L$10*ROUNDUP((A885-MortgageCalculator!$L$6*periods_per_year)/MortgageCalculator!$L$9,0)),MAX(MortgageCalculator!$L$8,start_rate+MortgageCalculator!$L$10*ROUNDUP((A885-MortgageCalculator!$L$6*periods_per_year)/MortgageCalculator!$L$9,0)))),start_rate))</f>
        <v/>
      </c>
      <c r="D885" s="76" t="str">
        <f t="shared" si="80"/>
        <v/>
      </c>
      <c r="E885" s="76" t="str">
        <f t="shared" si="81"/>
        <v/>
      </c>
      <c r="F885" s="76" t="str">
        <f t="shared" si="82"/>
        <v/>
      </c>
      <c r="G885" s="76" t="str">
        <f t="shared" si="83"/>
        <v/>
      </c>
    </row>
    <row r="886" spans="1:7">
      <c r="A886" s="73" t="str">
        <f t="shared" si="78"/>
        <v/>
      </c>
      <c r="B886" s="74" t="str">
        <f t="shared" si="79"/>
        <v/>
      </c>
      <c r="C886" s="75" t="str">
        <f>IF(A886="","",IF(variable,IF(A886&lt;MortgageCalculator!$L$6*periods_per_year,start_rate,IF(MortgageCalculator!$L$10&gt;=0,MIN(MortgageCalculator!$L$7,start_rate+MortgageCalculator!$L$10*ROUNDUP((A886-MortgageCalculator!$L$6*periods_per_year)/MortgageCalculator!$L$9,0)),MAX(MortgageCalculator!$L$8,start_rate+MortgageCalculator!$L$10*ROUNDUP((A886-MortgageCalculator!$L$6*periods_per_year)/MortgageCalculator!$L$9,0)))),start_rate))</f>
        <v/>
      </c>
      <c r="D886" s="76" t="str">
        <f t="shared" si="80"/>
        <v/>
      </c>
      <c r="E886" s="76" t="str">
        <f t="shared" si="81"/>
        <v/>
      </c>
      <c r="F886" s="76" t="str">
        <f t="shared" si="82"/>
        <v/>
      </c>
      <c r="G886" s="76" t="str">
        <f t="shared" si="83"/>
        <v/>
      </c>
    </row>
    <row r="887" spans="1:7">
      <c r="A887" s="73" t="str">
        <f t="shared" si="78"/>
        <v/>
      </c>
      <c r="B887" s="74" t="str">
        <f t="shared" si="79"/>
        <v/>
      </c>
      <c r="C887" s="75" t="str">
        <f>IF(A887="","",IF(variable,IF(A887&lt;MortgageCalculator!$L$6*periods_per_year,start_rate,IF(MortgageCalculator!$L$10&gt;=0,MIN(MortgageCalculator!$L$7,start_rate+MortgageCalculator!$L$10*ROUNDUP((A887-MortgageCalculator!$L$6*periods_per_year)/MortgageCalculator!$L$9,0)),MAX(MortgageCalculator!$L$8,start_rate+MortgageCalculator!$L$10*ROUNDUP((A887-MortgageCalculator!$L$6*periods_per_year)/MortgageCalculator!$L$9,0)))),start_rate))</f>
        <v/>
      </c>
      <c r="D887" s="76" t="str">
        <f t="shared" si="80"/>
        <v/>
      </c>
      <c r="E887" s="76" t="str">
        <f t="shared" si="81"/>
        <v/>
      </c>
      <c r="F887" s="76" t="str">
        <f t="shared" si="82"/>
        <v/>
      </c>
      <c r="G887" s="76" t="str">
        <f t="shared" si="83"/>
        <v/>
      </c>
    </row>
    <row r="888" spans="1:7">
      <c r="A888" s="73" t="str">
        <f t="shared" si="78"/>
        <v/>
      </c>
      <c r="B888" s="74" t="str">
        <f t="shared" si="79"/>
        <v/>
      </c>
      <c r="C888" s="75" t="str">
        <f>IF(A888="","",IF(variable,IF(A888&lt;MortgageCalculator!$L$6*periods_per_year,start_rate,IF(MortgageCalculator!$L$10&gt;=0,MIN(MortgageCalculator!$L$7,start_rate+MortgageCalculator!$L$10*ROUNDUP((A888-MortgageCalculator!$L$6*periods_per_year)/MortgageCalculator!$L$9,0)),MAX(MortgageCalculator!$L$8,start_rate+MortgageCalculator!$L$10*ROUNDUP((A888-MortgageCalculator!$L$6*periods_per_year)/MortgageCalculator!$L$9,0)))),start_rate))</f>
        <v/>
      </c>
      <c r="D888" s="76" t="str">
        <f t="shared" si="80"/>
        <v/>
      </c>
      <c r="E888" s="76" t="str">
        <f t="shared" si="81"/>
        <v/>
      </c>
      <c r="F888" s="76" t="str">
        <f t="shared" si="82"/>
        <v/>
      </c>
      <c r="G888" s="76" t="str">
        <f t="shared" si="83"/>
        <v/>
      </c>
    </row>
    <row r="889" spans="1:7">
      <c r="A889" s="73" t="str">
        <f t="shared" si="78"/>
        <v/>
      </c>
      <c r="B889" s="74" t="str">
        <f t="shared" si="79"/>
        <v/>
      </c>
      <c r="C889" s="75" t="str">
        <f>IF(A889="","",IF(variable,IF(A889&lt;MortgageCalculator!$L$6*periods_per_year,start_rate,IF(MortgageCalculator!$L$10&gt;=0,MIN(MortgageCalculator!$L$7,start_rate+MortgageCalculator!$L$10*ROUNDUP((A889-MortgageCalculator!$L$6*periods_per_year)/MortgageCalculator!$L$9,0)),MAX(MortgageCalculator!$L$8,start_rate+MortgageCalculator!$L$10*ROUNDUP((A889-MortgageCalculator!$L$6*periods_per_year)/MortgageCalculator!$L$9,0)))),start_rate))</f>
        <v/>
      </c>
      <c r="D889" s="76" t="str">
        <f t="shared" si="80"/>
        <v/>
      </c>
      <c r="E889" s="76" t="str">
        <f t="shared" si="81"/>
        <v/>
      </c>
      <c r="F889" s="76" t="str">
        <f t="shared" si="82"/>
        <v/>
      </c>
      <c r="G889" s="76" t="str">
        <f t="shared" si="83"/>
        <v/>
      </c>
    </row>
    <row r="890" spans="1:7">
      <c r="A890" s="73" t="str">
        <f t="shared" si="78"/>
        <v/>
      </c>
      <c r="B890" s="74" t="str">
        <f t="shared" si="79"/>
        <v/>
      </c>
      <c r="C890" s="75" t="str">
        <f>IF(A890="","",IF(variable,IF(A890&lt;MortgageCalculator!$L$6*periods_per_year,start_rate,IF(MortgageCalculator!$L$10&gt;=0,MIN(MortgageCalculator!$L$7,start_rate+MortgageCalculator!$L$10*ROUNDUP((A890-MortgageCalculator!$L$6*periods_per_year)/MortgageCalculator!$L$9,0)),MAX(MortgageCalculator!$L$8,start_rate+MortgageCalculator!$L$10*ROUNDUP((A890-MortgageCalculator!$L$6*periods_per_year)/MortgageCalculator!$L$9,0)))),start_rate))</f>
        <v/>
      </c>
      <c r="D890" s="76" t="str">
        <f t="shared" si="80"/>
        <v/>
      </c>
      <c r="E890" s="76" t="str">
        <f t="shared" si="81"/>
        <v/>
      </c>
      <c r="F890" s="76" t="str">
        <f t="shared" si="82"/>
        <v/>
      </c>
      <c r="G890" s="76" t="str">
        <f t="shared" si="83"/>
        <v/>
      </c>
    </row>
    <row r="891" spans="1:7">
      <c r="A891" s="73" t="str">
        <f t="shared" si="78"/>
        <v/>
      </c>
      <c r="B891" s="74" t="str">
        <f t="shared" si="79"/>
        <v/>
      </c>
      <c r="C891" s="75" t="str">
        <f>IF(A891="","",IF(variable,IF(A891&lt;MortgageCalculator!$L$6*periods_per_year,start_rate,IF(MortgageCalculator!$L$10&gt;=0,MIN(MortgageCalculator!$L$7,start_rate+MortgageCalculator!$L$10*ROUNDUP((A891-MortgageCalculator!$L$6*periods_per_year)/MortgageCalculator!$L$9,0)),MAX(MortgageCalculator!$L$8,start_rate+MortgageCalculator!$L$10*ROUNDUP((A891-MortgageCalculator!$L$6*periods_per_year)/MortgageCalculator!$L$9,0)))),start_rate))</f>
        <v/>
      </c>
      <c r="D891" s="76" t="str">
        <f t="shared" si="80"/>
        <v/>
      </c>
      <c r="E891" s="76" t="str">
        <f t="shared" si="81"/>
        <v/>
      </c>
      <c r="F891" s="76" t="str">
        <f t="shared" si="82"/>
        <v/>
      </c>
      <c r="G891" s="76" t="str">
        <f t="shared" si="83"/>
        <v/>
      </c>
    </row>
    <row r="892" spans="1:7">
      <c r="A892" s="73" t="str">
        <f t="shared" si="78"/>
        <v/>
      </c>
      <c r="B892" s="74" t="str">
        <f t="shared" si="79"/>
        <v/>
      </c>
      <c r="C892" s="75" t="str">
        <f>IF(A892="","",IF(variable,IF(A892&lt;MortgageCalculator!$L$6*periods_per_year,start_rate,IF(MortgageCalculator!$L$10&gt;=0,MIN(MortgageCalculator!$L$7,start_rate+MortgageCalculator!$L$10*ROUNDUP((A892-MortgageCalculator!$L$6*periods_per_year)/MortgageCalculator!$L$9,0)),MAX(MortgageCalculator!$L$8,start_rate+MortgageCalculator!$L$10*ROUNDUP((A892-MortgageCalculator!$L$6*periods_per_year)/MortgageCalculator!$L$9,0)))),start_rate))</f>
        <v/>
      </c>
      <c r="D892" s="76" t="str">
        <f t="shared" si="80"/>
        <v/>
      </c>
      <c r="E892" s="76" t="str">
        <f t="shared" si="81"/>
        <v/>
      </c>
      <c r="F892" s="76" t="str">
        <f t="shared" si="82"/>
        <v/>
      </c>
      <c r="G892" s="76" t="str">
        <f t="shared" si="83"/>
        <v/>
      </c>
    </row>
    <row r="893" spans="1:7">
      <c r="A893" s="73" t="str">
        <f t="shared" si="78"/>
        <v/>
      </c>
      <c r="B893" s="74" t="str">
        <f t="shared" si="79"/>
        <v/>
      </c>
      <c r="C893" s="75" t="str">
        <f>IF(A893="","",IF(variable,IF(A893&lt;MortgageCalculator!$L$6*periods_per_year,start_rate,IF(MortgageCalculator!$L$10&gt;=0,MIN(MortgageCalculator!$L$7,start_rate+MortgageCalculator!$L$10*ROUNDUP((A893-MortgageCalculator!$L$6*periods_per_year)/MortgageCalculator!$L$9,0)),MAX(MortgageCalculator!$L$8,start_rate+MortgageCalculator!$L$10*ROUNDUP((A893-MortgageCalculator!$L$6*periods_per_year)/MortgageCalculator!$L$9,0)))),start_rate))</f>
        <v/>
      </c>
      <c r="D893" s="76" t="str">
        <f t="shared" si="80"/>
        <v/>
      </c>
      <c r="E893" s="76" t="str">
        <f t="shared" si="81"/>
        <v/>
      </c>
      <c r="F893" s="76" t="str">
        <f t="shared" si="82"/>
        <v/>
      </c>
      <c r="G893" s="76" t="str">
        <f t="shared" si="83"/>
        <v/>
      </c>
    </row>
    <row r="894" spans="1:7">
      <c r="A894" s="73" t="str">
        <f t="shared" si="78"/>
        <v/>
      </c>
      <c r="B894" s="74" t="str">
        <f t="shared" si="79"/>
        <v/>
      </c>
      <c r="C894" s="75" t="str">
        <f>IF(A894="","",IF(variable,IF(A894&lt;MortgageCalculator!$L$6*periods_per_year,start_rate,IF(MortgageCalculator!$L$10&gt;=0,MIN(MortgageCalculator!$L$7,start_rate+MortgageCalculator!$L$10*ROUNDUP((A894-MortgageCalculator!$L$6*periods_per_year)/MortgageCalculator!$L$9,0)),MAX(MortgageCalculator!$L$8,start_rate+MortgageCalculator!$L$10*ROUNDUP((A894-MortgageCalculator!$L$6*periods_per_year)/MortgageCalculator!$L$9,0)))),start_rate))</f>
        <v/>
      </c>
      <c r="D894" s="76" t="str">
        <f t="shared" si="80"/>
        <v/>
      </c>
      <c r="E894" s="76" t="str">
        <f t="shared" si="81"/>
        <v/>
      </c>
      <c r="F894" s="76" t="str">
        <f t="shared" si="82"/>
        <v/>
      </c>
      <c r="G894" s="76" t="str">
        <f t="shared" si="83"/>
        <v/>
      </c>
    </row>
    <row r="895" spans="1:7">
      <c r="A895" s="73" t="str">
        <f t="shared" si="78"/>
        <v/>
      </c>
      <c r="B895" s="74" t="str">
        <f t="shared" si="79"/>
        <v/>
      </c>
      <c r="C895" s="75" t="str">
        <f>IF(A895="","",IF(variable,IF(A895&lt;MortgageCalculator!$L$6*periods_per_year,start_rate,IF(MortgageCalculator!$L$10&gt;=0,MIN(MortgageCalculator!$L$7,start_rate+MortgageCalculator!$L$10*ROUNDUP((A895-MortgageCalculator!$L$6*periods_per_year)/MortgageCalculator!$L$9,0)),MAX(MortgageCalculator!$L$8,start_rate+MortgageCalculator!$L$10*ROUNDUP((A895-MortgageCalculator!$L$6*periods_per_year)/MortgageCalculator!$L$9,0)))),start_rate))</f>
        <v/>
      </c>
      <c r="D895" s="76" t="str">
        <f t="shared" si="80"/>
        <v/>
      </c>
      <c r="E895" s="76" t="str">
        <f t="shared" si="81"/>
        <v/>
      </c>
      <c r="F895" s="76" t="str">
        <f t="shared" si="82"/>
        <v/>
      </c>
      <c r="G895" s="76" t="str">
        <f t="shared" si="83"/>
        <v/>
      </c>
    </row>
    <row r="896" spans="1:7">
      <c r="A896" s="73" t="str">
        <f t="shared" si="78"/>
        <v/>
      </c>
      <c r="B896" s="74" t="str">
        <f t="shared" si="79"/>
        <v/>
      </c>
      <c r="C896" s="75" t="str">
        <f>IF(A896="","",IF(variable,IF(A896&lt;MortgageCalculator!$L$6*periods_per_year,start_rate,IF(MortgageCalculator!$L$10&gt;=0,MIN(MortgageCalculator!$L$7,start_rate+MortgageCalculator!$L$10*ROUNDUP((A896-MortgageCalculator!$L$6*periods_per_year)/MortgageCalculator!$L$9,0)),MAX(MortgageCalculator!$L$8,start_rate+MortgageCalculator!$L$10*ROUNDUP((A896-MortgageCalculator!$L$6*periods_per_year)/MortgageCalculator!$L$9,0)))),start_rate))</f>
        <v/>
      </c>
      <c r="D896" s="76" t="str">
        <f t="shared" si="80"/>
        <v/>
      </c>
      <c r="E896" s="76" t="str">
        <f t="shared" si="81"/>
        <v/>
      </c>
      <c r="F896" s="76" t="str">
        <f t="shared" si="82"/>
        <v/>
      </c>
      <c r="G896" s="76" t="str">
        <f t="shared" si="83"/>
        <v/>
      </c>
    </row>
    <row r="897" spans="1:7">
      <c r="A897" s="73" t="str">
        <f t="shared" si="78"/>
        <v/>
      </c>
      <c r="B897" s="74" t="str">
        <f t="shared" si="79"/>
        <v/>
      </c>
      <c r="C897" s="75" t="str">
        <f>IF(A897="","",IF(variable,IF(A897&lt;MortgageCalculator!$L$6*periods_per_year,start_rate,IF(MortgageCalculator!$L$10&gt;=0,MIN(MortgageCalculator!$L$7,start_rate+MortgageCalculator!$L$10*ROUNDUP((A897-MortgageCalculator!$L$6*periods_per_year)/MortgageCalculator!$L$9,0)),MAX(MortgageCalculator!$L$8,start_rate+MortgageCalculator!$L$10*ROUNDUP((A897-MortgageCalculator!$L$6*periods_per_year)/MortgageCalculator!$L$9,0)))),start_rate))</f>
        <v/>
      </c>
      <c r="D897" s="76" t="str">
        <f t="shared" si="80"/>
        <v/>
      </c>
      <c r="E897" s="76" t="str">
        <f t="shared" si="81"/>
        <v/>
      </c>
      <c r="F897" s="76" t="str">
        <f t="shared" si="82"/>
        <v/>
      </c>
      <c r="G897" s="76" t="str">
        <f t="shared" si="83"/>
        <v/>
      </c>
    </row>
    <row r="898" spans="1:7">
      <c r="A898" s="73" t="str">
        <f t="shared" si="78"/>
        <v/>
      </c>
      <c r="B898" s="74" t="str">
        <f t="shared" si="79"/>
        <v/>
      </c>
      <c r="C898" s="75" t="str">
        <f>IF(A898="","",IF(variable,IF(A898&lt;MortgageCalculator!$L$6*periods_per_year,start_rate,IF(MortgageCalculator!$L$10&gt;=0,MIN(MortgageCalculator!$L$7,start_rate+MortgageCalculator!$L$10*ROUNDUP((A898-MortgageCalculator!$L$6*periods_per_year)/MortgageCalculator!$L$9,0)),MAX(MortgageCalculator!$L$8,start_rate+MortgageCalculator!$L$10*ROUNDUP((A898-MortgageCalculator!$L$6*periods_per_year)/MortgageCalculator!$L$9,0)))),start_rate))</f>
        <v/>
      </c>
      <c r="D898" s="76" t="str">
        <f t="shared" si="80"/>
        <v/>
      </c>
      <c r="E898" s="76" t="str">
        <f t="shared" si="81"/>
        <v/>
      </c>
      <c r="F898" s="76" t="str">
        <f t="shared" si="82"/>
        <v/>
      </c>
      <c r="G898" s="76" t="str">
        <f t="shared" si="83"/>
        <v/>
      </c>
    </row>
    <row r="899" spans="1:7">
      <c r="A899" s="73" t="str">
        <f t="shared" si="78"/>
        <v/>
      </c>
      <c r="B899" s="74" t="str">
        <f t="shared" si="79"/>
        <v/>
      </c>
      <c r="C899" s="75" t="str">
        <f>IF(A899="","",IF(variable,IF(A899&lt;MortgageCalculator!$L$6*periods_per_year,start_rate,IF(MortgageCalculator!$L$10&gt;=0,MIN(MortgageCalculator!$L$7,start_rate+MortgageCalculator!$L$10*ROUNDUP((A899-MortgageCalculator!$L$6*periods_per_year)/MortgageCalculator!$L$9,0)),MAX(MortgageCalculator!$L$8,start_rate+MortgageCalculator!$L$10*ROUNDUP((A899-MortgageCalculator!$L$6*periods_per_year)/MortgageCalculator!$L$9,0)))),start_rate))</f>
        <v/>
      </c>
      <c r="D899" s="76" t="str">
        <f t="shared" si="80"/>
        <v/>
      </c>
      <c r="E899" s="76" t="str">
        <f t="shared" si="81"/>
        <v/>
      </c>
      <c r="F899" s="76" t="str">
        <f t="shared" si="82"/>
        <v/>
      </c>
      <c r="G899" s="76" t="str">
        <f t="shared" si="83"/>
        <v/>
      </c>
    </row>
    <row r="900" spans="1:7">
      <c r="A900" s="73" t="str">
        <f t="shared" ref="A900:A963" si="84">IF(G899="","",IF(OR(A899&gt;=nper,ROUND(G899,2)&lt;=0),"",A899+1))</f>
        <v/>
      </c>
      <c r="B900" s="74" t="str">
        <f t="shared" ref="B900:B963" si="85">IF(A900="","",IF(OR(periods_per_year=26,periods_per_year=52),IF(periods_per_year=26,IF(A900=1,fpdate,B899+14),IF(periods_per_year=52,IF(A900=1,fpdate,B899+7),"n/a")),IF(periods_per_year=24,DATE(YEAR(fpdate),MONTH(fpdate)+(A900-1)/2+IF(AND(DAY(fpdate)&gt;=15,MOD(A900,2)=0),1,0),IF(MOD(A900,2)=0,IF(DAY(fpdate)&gt;=15,DAY(fpdate)-14,DAY(fpdate)+14),DAY(fpdate))),IF(DAY(DATE(YEAR(fpdate),MONTH(fpdate)+A900-1,DAY(fpdate)))&lt;&gt;DAY(fpdate),DATE(YEAR(fpdate),MONTH(fpdate)+A900,0),DATE(YEAR(fpdate),MONTH(fpdate)+A900-1,DAY(fpdate))))))</f>
        <v/>
      </c>
      <c r="C900" s="75" t="str">
        <f>IF(A900="","",IF(variable,IF(A900&lt;MortgageCalculator!$L$6*periods_per_year,start_rate,IF(MortgageCalculator!$L$10&gt;=0,MIN(MortgageCalculator!$L$7,start_rate+MortgageCalculator!$L$10*ROUNDUP((A900-MortgageCalculator!$L$6*periods_per_year)/MortgageCalculator!$L$9,0)),MAX(MortgageCalculator!$L$8,start_rate+MortgageCalculator!$L$10*ROUNDUP((A900-MortgageCalculator!$L$6*periods_per_year)/MortgageCalculator!$L$9,0)))),start_rate))</f>
        <v/>
      </c>
      <c r="D900" s="76" t="str">
        <f t="shared" ref="D900:D963" si="86">IF(A900="","",ROUND((((1+C900/CP)^(CP/periods_per_year))-1)*G899,2))</f>
        <v/>
      </c>
      <c r="E900" s="76" t="str">
        <f t="shared" ref="E900:E963" si="87">IF(A900="","",IF(A900=nper,G899+D900,MIN(G899+D900,IF(C900=C899,E899,ROUND(-PMT(((1+C900/CP)^(CP/periods_per_year))-1,nper-A900+1,G899),2)))))</f>
        <v/>
      </c>
      <c r="F900" s="76" t="str">
        <f t="shared" ref="F900:F963" si="88">IF(A900="","",E900-D900)</f>
        <v/>
      </c>
      <c r="G900" s="76" t="str">
        <f t="shared" ref="G900:G963" si="89">IF(A900="","",G899-F900)</f>
        <v/>
      </c>
    </row>
    <row r="901" spans="1:7">
      <c r="A901" s="73" t="str">
        <f t="shared" si="84"/>
        <v/>
      </c>
      <c r="B901" s="74" t="str">
        <f t="shared" si="85"/>
        <v/>
      </c>
      <c r="C901" s="75" t="str">
        <f>IF(A901="","",IF(variable,IF(A901&lt;MortgageCalculator!$L$6*periods_per_year,start_rate,IF(MortgageCalculator!$L$10&gt;=0,MIN(MortgageCalculator!$L$7,start_rate+MortgageCalculator!$L$10*ROUNDUP((A901-MortgageCalculator!$L$6*periods_per_year)/MortgageCalculator!$L$9,0)),MAX(MortgageCalculator!$L$8,start_rate+MortgageCalculator!$L$10*ROUNDUP((A901-MortgageCalculator!$L$6*periods_per_year)/MortgageCalculator!$L$9,0)))),start_rate))</f>
        <v/>
      </c>
      <c r="D901" s="76" t="str">
        <f t="shared" si="86"/>
        <v/>
      </c>
      <c r="E901" s="76" t="str">
        <f t="shared" si="87"/>
        <v/>
      </c>
      <c r="F901" s="76" t="str">
        <f t="shared" si="88"/>
        <v/>
      </c>
      <c r="G901" s="76" t="str">
        <f t="shared" si="89"/>
        <v/>
      </c>
    </row>
    <row r="902" spans="1:7">
      <c r="A902" s="73" t="str">
        <f t="shared" si="84"/>
        <v/>
      </c>
      <c r="B902" s="74" t="str">
        <f t="shared" si="85"/>
        <v/>
      </c>
      <c r="C902" s="75" t="str">
        <f>IF(A902="","",IF(variable,IF(A902&lt;MortgageCalculator!$L$6*periods_per_year,start_rate,IF(MortgageCalculator!$L$10&gt;=0,MIN(MortgageCalculator!$L$7,start_rate+MortgageCalculator!$L$10*ROUNDUP((A902-MortgageCalculator!$L$6*periods_per_year)/MortgageCalculator!$L$9,0)),MAX(MortgageCalculator!$L$8,start_rate+MortgageCalculator!$L$10*ROUNDUP((A902-MortgageCalculator!$L$6*periods_per_year)/MortgageCalculator!$L$9,0)))),start_rate))</f>
        <v/>
      </c>
      <c r="D902" s="76" t="str">
        <f t="shared" si="86"/>
        <v/>
      </c>
      <c r="E902" s="76" t="str">
        <f t="shared" si="87"/>
        <v/>
      </c>
      <c r="F902" s="76" t="str">
        <f t="shared" si="88"/>
        <v/>
      </c>
      <c r="G902" s="76" t="str">
        <f t="shared" si="89"/>
        <v/>
      </c>
    </row>
    <row r="903" spans="1:7">
      <c r="A903" s="73" t="str">
        <f t="shared" si="84"/>
        <v/>
      </c>
      <c r="B903" s="74" t="str">
        <f t="shared" si="85"/>
        <v/>
      </c>
      <c r="C903" s="75" t="str">
        <f>IF(A903="","",IF(variable,IF(A903&lt;MortgageCalculator!$L$6*periods_per_year,start_rate,IF(MortgageCalculator!$L$10&gt;=0,MIN(MortgageCalculator!$L$7,start_rate+MortgageCalculator!$L$10*ROUNDUP((A903-MortgageCalculator!$L$6*periods_per_year)/MortgageCalculator!$L$9,0)),MAX(MortgageCalculator!$L$8,start_rate+MortgageCalculator!$L$10*ROUNDUP((A903-MortgageCalculator!$L$6*periods_per_year)/MortgageCalculator!$L$9,0)))),start_rate))</f>
        <v/>
      </c>
      <c r="D903" s="76" t="str">
        <f t="shared" si="86"/>
        <v/>
      </c>
      <c r="E903" s="76" t="str">
        <f t="shared" si="87"/>
        <v/>
      </c>
      <c r="F903" s="76" t="str">
        <f t="shared" si="88"/>
        <v/>
      </c>
      <c r="G903" s="76" t="str">
        <f t="shared" si="89"/>
        <v/>
      </c>
    </row>
    <row r="904" spans="1:7">
      <c r="A904" s="73" t="str">
        <f t="shared" si="84"/>
        <v/>
      </c>
      <c r="B904" s="74" t="str">
        <f t="shared" si="85"/>
        <v/>
      </c>
      <c r="C904" s="75" t="str">
        <f>IF(A904="","",IF(variable,IF(A904&lt;MortgageCalculator!$L$6*periods_per_year,start_rate,IF(MortgageCalculator!$L$10&gt;=0,MIN(MortgageCalculator!$L$7,start_rate+MortgageCalculator!$L$10*ROUNDUP((A904-MortgageCalculator!$L$6*periods_per_year)/MortgageCalculator!$L$9,0)),MAX(MortgageCalculator!$L$8,start_rate+MortgageCalculator!$L$10*ROUNDUP((A904-MortgageCalculator!$L$6*periods_per_year)/MortgageCalculator!$L$9,0)))),start_rate))</f>
        <v/>
      </c>
      <c r="D904" s="76" t="str">
        <f t="shared" si="86"/>
        <v/>
      </c>
      <c r="E904" s="76" t="str">
        <f t="shared" si="87"/>
        <v/>
      </c>
      <c r="F904" s="76" t="str">
        <f t="shared" si="88"/>
        <v/>
      </c>
      <c r="G904" s="76" t="str">
        <f t="shared" si="89"/>
        <v/>
      </c>
    </row>
    <row r="905" spans="1:7">
      <c r="A905" s="73" t="str">
        <f t="shared" si="84"/>
        <v/>
      </c>
      <c r="B905" s="74" t="str">
        <f t="shared" si="85"/>
        <v/>
      </c>
      <c r="C905" s="75" t="str">
        <f>IF(A905="","",IF(variable,IF(A905&lt;MortgageCalculator!$L$6*periods_per_year,start_rate,IF(MortgageCalculator!$L$10&gt;=0,MIN(MortgageCalculator!$L$7,start_rate+MortgageCalculator!$L$10*ROUNDUP((A905-MortgageCalculator!$L$6*periods_per_year)/MortgageCalculator!$L$9,0)),MAX(MortgageCalculator!$L$8,start_rate+MortgageCalculator!$L$10*ROUNDUP((A905-MortgageCalculator!$L$6*periods_per_year)/MortgageCalculator!$L$9,0)))),start_rate))</f>
        <v/>
      </c>
      <c r="D905" s="76" t="str">
        <f t="shared" si="86"/>
        <v/>
      </c>
      <c r="E905" s="76" t="str">
        <f t="shared" si="87"/>
        <v/>
      </c>
      <c r="F905" s="76" t="str">
        <f t="shared" si="88"/>
        <v/>
      </c>
      <c r="G905" s="76" t="str">
        <f t="shared" si="89"/>
        <v/>
      </c>
    </row>
    <row r="906" spans="1:7">
      <c r="A906" s="73" t="str">
        <f t="shared" si="84"/>
        <v/>
      </c>
      <c r="B906" s="74" t="str">
        <f t="shared" si="85"/>
        <v/>
      </c>
      <c r="C906" s="75" t="str">
        <f>IF(A906="","",IF(variable,IF(A906&lt;MortgageCalculator!$L$6*periods_per_year,start_rate,IF(MortgageCalculator!$L$10&gt;=0,MIN(MortgageCalculator!$L$7,start_rate+MortgageCalculator!$L$10*ROUNDUP((A906-MortgageCalculator!$L$6*periods_per_year)/MortgageCalculator!$L$9,0)),MAX(MortgageCalculator!$L$8,start_rate+MortgageCalculator!$L$10*ROUNDUP((A906-MortgageCalculator!$L$6*periods_per_year)/MortgageCalculator!$L$9,0)))),start_rate))</f>
        <v/>
      </c>
      <c r="D906" s="76" t="str">
        <f t="shared" si="86"/>
        <v/>
      </c>
      <c r="E906" s="76" t="str">
        <f t="shared" si="87"/>
        <v/>
      </c>
      <c r="F906" s="76" t="str">
        <f t="shared" si="88"/>
        <v/>
      </c>
      <c r="G906" s="76" t="str">
        <f t="shared" si="89"/>
        <v/>
      </c>
    </row>
    <row r="907" spans="1:7">
      <c r="A907" s="73" t="str">
        <f t="shared" si="84"/>
        <v/>
      </c>
      <c r="B907" s="74" t="str">
        <f t="shared" si="85"/>
        <v/>
      </c>
      <c r="C907" s="75" t="str">
        <f>IF(A907="","",IF(variable,IF(A907&lt;MortgageCalculator!$L$6*periods_per_year,start_rate,IF(MortgageCalculator!$L$10&gt;=0,MIN(MortgageCalculator!$L$7,start_rate+MortgageCalculator!$L$10*ROUNDUP((A907-MortgageCalculator!$L$6*periods_per_year)/MortgageCalculator!$L$9,0)),MAX(MortgageCalculator!$L$8,start_rate+MortgageCalculator!$L$10*ROUNDUP((A907-MortgageCalculator!$L$6*periods_per_year)/MortgageCalculator!$L$9,0)))),start_rate))</f>
        <v/>
      </c>
      <c r="D907" s="76" t="str">
        <f t="shared" si="86"/>
        <v/>
      </c>
      <c r="E907" s="76" t="str">
        <f t="shared" si="87"/>
        <v/>
      </c>
      <c r="F907" s="76" t="str">
        <f t="shared" si="88"/>
        <v/>
      </c>
      <c r="G907" s="76" t="str">
        <f t="shared" si="89"/>
        <v/>
      </c>
    </row>
    <row r="908" spans="1:7">
      <c r="A908" s="73" t="str">
        <f t="shared" si="84"/>
        <v/>
      </c>
      <c r="B908" s="74" t="str">
        <f t="shared" si="85"/>
        <v/>
      </c>
      <c r="C908" s="75" t="str">
        <f>IF(A908="","",IF(variable,IF(A908&lt;MortgageCalculator!$L$6*periods_per_year,start_rate,IF(MortgageCalculator!$L$10&gt;=0,MIN(MortgageCalculator!$L$7,start_rate+MortgageCalculator!$L$10*ROUNDUP((A908-MortgageCalculator!$L$6*periods_per_year)/MortgageCalculator!$L$9,0)),MAX(MortgageCalculator!$L$8,start_rate+MortgageCalculator!$L$10*ROUNDUP((A908-MortgageCalculator!$L$6*periods_per_year)/MortgageCalculator!$L$9,0)))),start_rate))</f>
        <v/>
      </c>
      <c r="D908" s="76" t="str">
        <f t="shared" si="86"/>
        <v/>
      </c>
      <c r="E908" s="76" t="str">
        <f t="shared" si="87"/>
        <v/>
      </c>
      <c r="F908" s="76" t="str">
        <f t="shared" si="88"/>
        <v/>
      </c>
      <c r="G908" s="76" t="str">
        <f t="shared" si="89"/>
        <v/>
      </c>
    </row>
    <row r="909" spans="1:7">
      <c r="A909" s="73" t="str">
        <f t="shared" si="84"/>
        <v/>
      </c>
      <c r="B909" s="74" t="str">
        <f t="shared" si="85"/>
        <v/>
      </c>
      <c r="C909" s="75" t="str">
        <f>IF(A909="","",IF(variable,IF(A909&lt;MortgageCalculator!$L$6*periods_per_year,start_rate,IF(MortgageCalculator!$L$10&gt;=0,MIN(MortgageCalculator!$L$7,start_rate+MortgageCalculator!$L$10*ROUNDUP((A909-MortgageCalculator!$L$6*periods_per_year)/MortgageCalculator!$L$9,0)),MAX(MortgageCalculator!$L$8,start_rate+MortgageCalculator!$L$10*ROUNDUP((A909-MortgageCalculator!$L$6*periods_per_year)/MortgageCalculator!$L$9,0)))),start_rate))</f>
        <v/>
      </c>
      <c r="D909" s="76" t="str">
        <f t="shared" si="86"/>
        <v/>
      </c>
      <c r="E909" s="76" t="str">
        <f t="shared" si="87"/>
        <v/>
      </c>
      <c r="F909" s="76" t="str">
        <f t="shared" si="88"/>
        <v/>
      </c>
      <c r="G909" s="76" t="str">
        <f t="shared" si="89"/>
        <v/>
      </c>
    </row>
    <row r="910" spans="1:7">
      <c r="A910" s="73" t="str">
        <f t="shared" si="84"/>
        <v/>
      </c>
      <c r="B910" s="74" t="str">
        <f t="shared" si="85"/>
        <v/>
      </c>
      <c r="C910" s="75" t="str">
        <f>IF(A910="","",IF(variable,IF(A910&lt;MortgageCalculator!$L$6*periods_per_year,start_rate,IF(MortgageCalculator!$L$10&gt;=0,MIN(MortgageCalculator!$L$7,start_rate+MortgageCalculator!$L$10*ROUNDUP((A910-MortgageCalculator!$L$6*periods_per_year)/MortgageCalculator!$L$9,0)),MAX(MortgageCalculator!$L$8,start_rate+MortgageCalculator!$L$10*ROUNDUP((A910-MortgageCalculator!$L$6*periods_per_year)/MortgageCalculator!$L$9,0)))),start_rate))</f>
        <v/>
      </c>
      <c r="D910" s="76" t="str">
        <f t="shared" si="86"/>
        <v/>
      </c>
      <c r="E910" s="76" t="str">
        <f t="shared" si="87"/>
        <v/>
      </c>
      <c r="F910" s="76" t="str">
        <f t="shared" si="88"/>
        <v/>
      </c>
      <c r="G910" s="76" t="str">
        <f t="shared" si="89"/>
        <v/>
      </c>
    </row>
    <row r="911" spans="1:7">
      <c r="A911" s="73" t="str">
        <f t="shared" si="84"/>
        <v/>
      </c>
      <c r="B911" s="74" t="str">
        <f t="shared" si="85"/>
        <v/>
      </c>
      <c r="C911" s="75" t="str">
        <f>IF(A911="","",IF(variable,IF(A911&lt;MortgageCalculator!$L$6*periods_per_year,start_rate,IF(MortgageCalculator!$L$10&gt;=0,MIN(MortgageCalculator!$L$7,start_rate+MortgageCalculator!$L$10*ROUNDUP((A911-MortgageCalculator!$L$6*periods_per_year)/MortgageCalculator!$L$9,0)),MAX(MortgageCalculator!$L$8,start_rate+MortgageCalculator!$L$10*ROUNDUP((A911-MortgageCalculator!$L$6*periods_per_year)/MortgageCalculator!$L$9,0)))),start_rate))</f>
        <v/>
      </c>
      <c r="D911" s="76" t="str">
        <f t="shared" si="86"/>
        <v/>
      </c>
      <c r="E911" s="76" t="str">
        <f t="shared" si="87"/>
        <v/>
      </c>
      <c r="F911" s="76" t="str">
        <f t="shared" si="88"/>
        <v/>
      </c>
      <c r="G911" s="76" t="str">
        <f t="shared" si="89"/>
        <v/>
      </c>
    </row>
    <row r="912" spans="1:7">
      <c r="A912" s="73" t="str">
        <f t="shared" si="84"/>
        <v/>
      </c>
      <c r="B912" s="74" t="str">
        <f t="shared" si="85"/>
        <v/>
      </c>
      <c r="C912" s="75" t="str">
        <f>IF(A912="","",IF(variable,IF(A912&lt;MortgageCalculator!$L$6*periods_per_year,start_rate,IF(MortgageCalculator!$L$10&gt;=0,MIN(MortgageCalculator!$L$7,start_rate+MortgageCalculator!$L$10*ROUNDUP((A912-MortgageCalculator!$L$6*periods_per_year)/MortgageCalculator!$L$9,0)),MAX(MortgageCalculator!$L$8,start_rate+MortgageCalculator!$L$10*ROUNDUP((A912-MortgageCalculator!$L$6*periods_per_year)/MortgageCalculator!$L$9,0)))),start_rate))</f>
        <v/>
      </c>
      <c r="D912" s="76" t="str">
        <f t="shared" si="86"/>
        <v/>
      </c>
      <c r="E912" s="76" t="str">
        <f t="shared" si="87"/>
        <v/>
      </c>
      <c r="F912" s="76" t="str">
        <f t="shared" si="88"/>
        <v/>
      </c>
      <c r="G912" s="76" t="str">
        <f t="shared" si="89"/>
        <v/>
      </c>
    </row>
    <row r="913" spans="1:7">
      <c r="A913" s="73" t="str">
        <f t="shared" si="84"/>
        <v/>
      </c>
      <c r="B913" s="74" t="str">
        <f t="shared" si="85"/>
        <v/>
      </c>
      <c r="C913" s="75" t="str">
        <f>IF(A913="","",IF(variable,IF(A913&lt;MortgageCalculator!$L$6*periods_per_year,start_rate,IF(MortgageCalculator!$L$10&gt;=0,MIN(MortgageCalculator!$L$7,start_rate+MortgageCalculator!$L$10*ROUNDUP((A913-MortgageCalculator!$L$6*periods_per_year)/MortgageCalculator!$L$9,0)),MAX(MortgageCalculator!$L$8,start_rate+MortgageCalculator!$L$10*ROUNDUP((A913-MortgageCalculator!$L$6*periods_per_year)/MortgageCalculator!$L$9,0)))),start_rate))</f>
        <v/>
      </c>
      <c r="D913" s="76" t="str">
        <f t="shared" si="86"/>
        <v/>
      </c>
      <c r="E913" s="76" t="str">
        <f t="shared" si="87"/>
        <v/>
      </c>
      <c r="F913" s="76" t="str">
        <f t="shared" si="88"/>
        <v/>
      </c>
      <c r="G913" s="76" t="str">
        <f t="shared" si="89"/>
        <v/>
      </c>
    </row>
    <row r="914" spans="1:7">
      <c r="A914" s="73" t="str">
        <f t="shared" si="84"/>
        <v/>
      </c>
      <c r="B914" s="74" t="str">
        <f t="shared" si="85"/>
        <v/>
      </c>
      <c r="C914" s="75" t="str">
        <f>IF(A914="","",IF(variable,IF(A914&lt;MortgageCalculator!$L$6*periods_per_year,start_rate,IF(MortgageCalculator!$L$10&gt;=0,MIN(MortgageCalculator!$L$7,start_rate+MortgageCalculator!$L$10*ROUNDUP((A914-MortgageCalculator!$L$6*periods_per_year)/MortgageCalculator!$L$9,0)),MAX(MortgageCalculator!$L$8,start_rate+MortgageCalculator!$L$10*ROUNDUP((A914-MortgageCalculator!$L$6*periods_per_year)/MortgageCalculator!$L$9,0)))),start_rate))</f>
        <v/>
      </c>
      <c r="D914" s="76" t="str">
        <f t="shared" si="86"/>
        <v/>
      </c>
      <c r="E914" s="76" t="str">
        <f t="shared" si="87"/>
        <v/>
      </c>
      <c r="F914" s="76" t="str">
        <f t="shared" si="88"/>
        <v/>
      </c>
      <c r="G914" s="76" t="str">
        <f t="shared" si="89"/>
        <v/>
      </c>
    </row>
    <row r="915" spans="1:7">
      <c r="A915" s="73" t="str">
        <f t="shared" si="84"/>
        <v/>
      </c>
      <c r="B915" s="74" t="str">
        <f t="shared" si="85"/>
        <v/>
      </c>
      <c r="C915" s="75" t="str">
        <f>IF(A915="","",IF(variable,IF(A915&lt;MortgageCalculator!$L$6*periods_per_year,start_rate,IF(MortgageCalculator!$L$10&gt;=0,MIN(MortgageCalculator!$L$7,start_rate+MortgageCalculator!$L$10*ROUNDUP((A915-MortgageCalculator!$L$6*periods_per_year)/MortgageCalculator!$L$9,0)),MAX(MortgageCalculator!$L$8,start_rate+MortgageCalculator!$L$10*ROUNDUP((A915-MortgageCalculator!$L$6*periods_per_year)/MortgageCalculator!$L$9,0)))),start_rate))</f>
        <v/>
      </c>
      <c r="D915" s="76" t="str">
        <f t="shared" si="86"/>
        <v/>
      </c>
      <c r="E915" s="76" t="str">
        <f t="shared" si="87"/>
        <v/>
      </c>
      <c r="F915" s="76" t="str">
        <f t="shared" si="88"/>
        <v/>
      </c>
      <c r="G915" s="76" t="str">
        <f t="shared" si="89"/>
        <v/>
      </c>
    </row>
    <row r="916" spans="1:7">
      <c r="A916" s="73" t="str">
        <f t="shared" si="84"/>
        <v/>
      </c>
      <c r="B916" s="74" t="str">
        <f t="shared" si="85"/>
        <v/>
      </c>
      <c r="C916" s="75" t="str">
        <f>IF(A916="","",IF(variable,IF(A916&lt;MortgageCalculator!$L$6*periods_per_year,start_rate,IF(MortgageCalculator!$L$10&gt;=0,MIN(MortgageCalculator!$L$7,start_rate+MortgageCalculator!$L$10*ROUNDUP((A916-MortgageCalculator!$L$6*periods_per_year)/MortgageCalculator!$L$9,0)),MAX(MortgageCalculator!$L$8,start_rate+MortgageCalculator!$L$10*ROUNDUP((A916-MortgageCalculator!$L$6*periods_per_year)/MortgageCalculator!$L$9,0)))),start_rate))</f>
        <v/>
      </c>
      <c r="D916" s="76" t="str">
        <f t="shared" si="86"/>
        <v/>
      </c>
      <c r="E916" s="76" t="str">
        <f t="shared" si="87"/>
        <v/>
      </c>
      <c r="F916" s="76" t="str">
        <f t="shared" si="88"/>
        <v/>
      </c>
      <c r="G916" s="76" t="str">
        <f t="shared" si="89"/>
        <v/>
      </c>
    </row>
    <row r="917" spans="1:7">
      <c r="A917" s="73" t="str">
        <f t="shared" si="84"/>
        <v/>
      </c>
      <c r="B917" s="74" t="str">
        <f t="shared" si="85"/>
        <v/>
      </c>
      <c r="C917" s="75" t="str">
        <f>IF(A917="","",IF(variable,IF(A917&lt;MortgageCalculator!$L$6*periods_per_year,start_rate,IF(MortgageCalculator!$L$10&gt;=0,MIN(MortgageCalculator!$L$7,start_rate+MortgageCalculator!$L$10*ROUNDUP((A917-MortgageCalculator!$L$6*periods_per_year)/MortgageCalculator!$L$9,0)),MAX(MortgageCalculator!$L$8,start_rate+MortgageCalculator!$L$10*ROUNDUP((A917-MortgageCalculator!$L$6*periods_per_year)/MortgageCalculator!$L$9,0)))),start_rate))</f>
        <v/>
      </c>
      <c r="D917" s="76" t="str">
        <f t="shared" si="86"/>
        <v/>
      </c>
      <c r="E917" s="76" t="str">
        <f t="shared" si="87"/>
        <v/>
      </c>
      <c r="F917" s="76" t="str">
        <f t="shared" si="88"/>
        <v/>
      </c>
      <c r="G917" s="76" t="str">
        <f t="shared" si="89"/>
        <v/>
      </c>
    </row>
    <row r="918" spans="1:7">
      <c r="A918" s="73" t="str">
        <f t="shared" si="84"/>
        <v/>
      </c>
      <c r="B918" s="74" t="str">
        <f t="shared" si="85"/>
        <v/>
      </c>
      <c r="C918" s="75" t="str">
        <f>IF(A918="","",IF(variable,IF(A918&lt;MortgageCalculator!$L$6*periods_per_year,start_rate,IF(MortgageCalculator!$L$10&gt;=0,MIN(MortgageCalculator!$L$7,start_rate+MortgageCalculator!$L$10*ROUNDUP((A918-MortgageCalculator!$L$6*periods_per_year)/MortgageCalculator!$L$9,0)),MAX(MortgageCalculator!$L$8,start_rate+MortgageCalculator!$L$10*ROUNDUP((A918-MortgageCalculator!$L$6*periods_per_year)/MortgageCalculator!$L$9,0)))),start_rate))</f>
        <v/>
      </c>
      <c r="D918" s="76" t="str">
        <f t="shared" si="86"/>
        <v/>
      </c>
      <c r="E918" s="76" t="str">
        <f t="shared" si="87"/>
        <v/>
      </c>
      <c r="F918" s="76" t="str">
        <f t="shared" si="88"/>
        <v/>
      </c>
      <c r="G918" s="76" t="str">
        <f t="shared" si="89"/>
        <v/>
      </c>
    </row>
    <row r="919" spans="1:7">
      <c r="A919" s="73" t="str">
        <f t="shared" si="84"/>
        <v/>
      </c>
      <c r="B919" s="74" t="str">
        <f t="shared" si="85"/>
        <v/>
      </c>
      <c r="C919" s="75" t="str">
        <f>IF(A919="","",IF(variable,IF(A919&lt;MortgageCalculator!$L$6*periods_per_year,start_rate,IF(MortgageCalculator!$L$10&gt;=0,MIN(MortgageCalculator!$L$7,start_rate+MortgageCalculator!$L$10*ROUNDUP((A919-MortgageCalculator!$L$6*periods_per_year)/MortgageCalculator!$L$9,0)),MAX(MortgageCalculator!$L$8,start_rate+MortgageCalculator!$L$10*ROUNDUP((A919-MortgageCalculator!$L$6*periods_per_year)/MortgageCalculator!$L$9,0)))),start_rate))</f>
        <v/>
      </c>
      <c r="D919" s="76" t="str">
        <f t="shared" si="86"/>
        <v/>
      </c>
      <c r="E919" s="76" t="str">
        <f t="shared" si="87"/>
        <v/>
      </c>
      <c r="F919" s="76" t="str">
        <f t="shared" si="88"/>
        <v/>
      </c>
      <c r="G919" s="76" t="str">
        <f t="shared" si="89"/>
        <v/>
      </c>
    </row>
    <row r="920" spans="1:7">
      <c r="A920" s="73" t="str">
        <f t="shared" si="84"/>
        <v/>
      </c>
      <c r="B920" s="74" t="str">
        <f t="shared" si="85"/>
        <v/>
      </c>
      <c r="C920" s="75" t="str">
        <f>IF(A920="","",IF(variable,IF(A920&lt;MortgageCalculator!$L$6*periods_per_year,start_rate,IF(MortgageCalculator!$L$10&gt;=0,MIN(MortgageCalculator!$L$7,start_rate+MortgageCalculator!$L$10*ROUNDUP((A920-MortgageCalculator!$L$6*periods_per_year)/MortgageCalculator!$L$9,0)),MAX(MortgageCalculator!$L$8,start_rate+MortgageCalculator!$L$10*ROUNDUP((A920-MortgageCalculator!$L$6*periods_per_year)/MortgageCalculator!$L$9,0)))),start_rate))</f>
        <v/>
      </c>
      <c r="D920" s="76" t="str">
        <f t="shared" si="86"/>
        <v/>
      </c>
      <c r="E920" s="76" t="str">
        <f t="shared" si="87"/>
        <v/>
      </c>
      <c r="F920" s="76" t="str">
        <f t="shared" si="88"/>
        <v/>
      </c>
      <c r="G920" s="76" t="str">
        <f t="shared" si="89"/>
        <v/>
      </c>
    </row>
    <row r="921" spans="1:7">
      <c r="A921" s="73" t="str">
        <f t="shared" si="84"/>
        <v/>
      </c>
      <c r="B921" s="74" t="str">
        <f t="shared" si="85"/>
        <v/>
      </c>
      <c r="C921" s="75" t="str">
        <f>IF(A921="","",IF(variable,IF(A921&lt;MortgageCalculator!$L$6*periods_per_year,start_rate,IF(MortgageCalculator!$L$10&gt;=0,MIN(MortgageCalculator!$L$7,start_rate+MortgageCalculator!$L$10*ROUNDUP((A921-MortgageCalculator!$L$6*periods_per_year)/MortgageCalculator!$L$9,0)),MAX(MortgageCalculator!$L$8,start_rate+MortgageCalculator!$L$10*ROUNDUP((A921-MortgageCalculator!$L$6*periods_per_year)/MortgageCalculator!$L$9,0)))),start_rate))</f>
        <v/>
      </c>
      <c r="D921" s="76" t="str">
        <f t="shared" si="86"/>
        <v/>
      </c>
      <c r="E921" s="76" t="str">
        <f t="shared" si="87"/>
        <v/>
      </c>
      <c r="F921" s="76" t="str">
        <f t="shared" si="88"/>
        <v/>
      </c>
      <c r="G921" s="76" t="str">
        <f t="shared" si="89"/>
        <v/>
      </c>
    </row>
    <row r="922" spans="1:7">
      <c r="A922" s="73" t="str">
        <f t="shared" si="84"/>
        <v/>
      </c>
      <c r="B922" s="74" t="str">
        <f t="shared" si="85"/>
        <v/>
      </c>
      <c r="C922" s="75" t="str">
        <f>IF(A922="","",IF(variable,IF(A922&lt;MortgageCalculator!$L$6*periods_per_year,start_rate,IF(MortgageCalculator!$L$10&gt;=0,MIN(MortgageCalculator!$L$7,start_rate+MortgageCalculator!$L$10*ROUNDUP((A922-MortgageCalculator!$L$6*periods_per_year)/MortgageCalculator!$L$9,0)),MAX(MortgageCalculator!$L$8,start_rate+MortgageCalculator!$L$10*ROUNDUP((A922-MortgageCalculator!$L$6*periods_per_year)/MortgageCalculator!$L$9,0)))),start_rate))</f>
        <v/>
      </c>
      <c r="D922" s="76" t="str">
        <f t="shared" si="86"/>
        <v/>
      </c>
      <c r="E922" s="76" t="str">
        <f t="shared" si="87"/>
        <v/>
      </c>
      <c r="F922" s="76" t="str">
        <f t="shared" si="88"/>
        <v/>
      </c>
      <c r="G922" s="76" t="str">
        <f t="shared" si="89"/>
        <v/>
      </c>
    </row>
    <row r="923" spans="1:7">
      <c r="A923" s="73" t="str">
        <f t="shared" si="84"/>
        <v/>
      </c>
      <c r="B923" s="74" t="str">
        <f t="shared" si="85"/>
        <v/>
      </c>
      <c r="C923" s="75" t="str">
        <f>IF(A923="","",IF(variable,IF(A923&lt;MortgageCalculator!$L$6*periods_per_year,start_rate,IF(MortgageCalculator!$L$10&gt;=0,MIN(MortgageCalculator!$L$7,start_rate+MortgageCalculator!$L$10*ROUNDUP((A923-MortgageCalculator!$L$6*periods_per_year)/MortgageCalculator!$L$9,0)),MAX(MortgageCalculator!$L$8,start_rate+MortgageCalculator!$L$10*ROUNDUP((A923-MortgageCalculator!$L$6*periods_per_year)/MortgageCalculator!$L$9,0)))),start_rate))</f>
        <v/>
      </c>
      <c r="D923" s="76" t="str">
        <f t="shared" si="86"/>
        <v/>
      </c>
      <c r="E923" s="76" t="str">
        <f t="shared" si="87"/>
        <v/>
      </c>
      <c r="F923" s="76" t="str">
        <f t="shared" si="88"/>
        <v/>
      </c>
      <c r="G923" s="76" t="str">
        <f t="shared" si="89"/>
        <v/>
      </c>
    </row>
    <row r="924" spans="1:7">
      <c r="A924" s="73" t="str">
        <f t="shared" si="84"/>
        <v/>
      </c>
      <c r="B924" s="74" t="str">
        <f t="shared" si="85"/>
        <v/>
      </c>
      <c r="C924" s="75" t="str">
        <f>IF(A924="","",IF(variable,IF(A924&lt;MortgageCalculator!$L$6*periods_per_year,start_rate,IF(MortgageCalculator!$L$10&gt;=0,MIN(MortgageCalculator!$L$7,start_rate+MortgageCalculator!$L$10*ROUNDUP((A924-MortgageCalculator!$L$6*periods_per_year)/MortgageCalculator!$L$9,0)),MAX(MortgageCalculator!$L$8,start_rate+MortgageCalculator!$L$10*ROUNDUP((A924-MortgageCalculator!$L$6*periods_per_year)/MortgageCalculator!$L$9,0)))),start_rate))</f>
        <v/>
      </c>
      <c r="D924" s="76" t="str">
        <f t="shared" si="86"/>
        <v/>
      </c>
      <c r="E924" s="76" t="str">
        <f t="shared" si="87"/>
        <v/>
      </c>
      <c r="F924" s="76" t="str">
        <f t="shared" si="88"/>
        <v/>
      </c>
      <c r="G924" s="76" t="str">
        <f t="shared" si="89"/>
        <v/>
      </c>
    </row>
    <row r="925" spans="1:7">
      <c r="A925" s="73" t="str">
        <f t="shared" si="84"/>
        <v/>
      </c>
      <c r="B925" s="74" t="str">
        <f t="shared" si="85"/>
        <v/>
      </c>
      <c r="C925" s="75" t="str">
        <f>IF(A925="","",IF(variable,IF(A925&lt;MortgageCalculator!$L$6*periods_per_year,start_rate,IF(MortgageCalculator!$L$10&gt;=0,MIN(MortgageCalculator!$L$7,start_rate+MortgageCalculator!$L$10*ROUNDUP((A925-MortgageCalculator!$L$6*periods_per_year)/MortgageCalculator!$L$9,0)),MAX(MortgageCalculator!$L$8,start_rate+MortgageCalculator!$L$10*ROUNDUP((A925-MortgageCalculator!$L$6*periods_per_year)/MortgageCalculator!$L$9,0)))),start_rate))</f>
        <v/>
      </c>
      <c r="D925" s="76" t="str">
        <f t="shared" si="86"/>
        <v/>
      </c>
      <c r="E925" s="76" t="str">
        <f t="shared" si="87"/>
        <v/>
      </c>
      <c r="F925" s="76" t="str">
        <f t="shared" si="88"/>
        <v/>
      </c>
      <c r="G925" s="76" t="str">
        <f t="shared" si="89"/>
        <v/>
      </c>
    </row>
    <row r="926" spans="1:7">
      <c r="A926" s="73" t="str">
        <f t="shared" si="84"/>
        <v/>
      </c>
      <c r="B926" s="74" t="str">
        <f t="shared" si="85"/>
        <v/>
      </c>
      <c r="C926" s="75" t="str">
        <f>IF(A926="","",IF(variable,IF(A926&lt;MortgageCalculator!$L$6*periods_per_year,start_rate,IF(MortgageCalculator!$L$10&gt;=0,MIN(MortgageCalculator!$L$7,start_rate+MortgageCalculator!$L$10*ROUNDUP((A926-MortgageCalculator!$L$6*periods_per_year)/MortgageCalculator!$L$9,0)),MAX(MortgageCalculator!$L$8,start_rate+MortgageCalculator!$L$10*ROUNDUP((A926-MortgageCalculator!$L$6*periods_per_year)/MortgageCalculator!$L$9,0)))),start_rate))</f>
        <v/>
      </c>
      <c r="D926" s="76" t="str">
        <f t="shared" si="86"/>
        <v/>
      </c>
      <c r="E926" s="76" t="str">
        <f t="shared" si="87"/>
        <v/>
      </c>
      <c r="F926" s="76" t="str">
        <f t="shared" si="88"/>
        <v/>
      </c>
      <c r="G926" s="76" t="str">
        <f t="shared" si="89"/>
        <v/>
      </c>
    </row>
    <row r="927" spans="1:7">
      <c r="A927" s="73" t="str">
        <f t="shared" si="84"/>
        <v/>
      </c>
      <c r="B927" s="74" t="str">
        <f t="shared" si="85"/>
        <v/>
      </c>
      <c r="C927" s="75" t="str">
        <f>IF(A927="","",IF(variable,IF(A927&lt;MortgageCalculator!$L$6*periods_per_year,start_rate,IF(MortgageCalculator!$L$10&gt;=0,MIN(MortgageCalculator!$L$7,start_rate+MortgageCalculator!$L$10*ROUNDUP((A927-MortgageCalculator!$L$6*periods_per_year)/MortgageCalculator!$L$9,0)),MAX(MortgageCalculator!$L$8,start_rate+MortgageCalculator!$L$10*ROUNDUP((A927-MortgageCalculator!$L$6*periods_per_year)/MortgageCalculator!$L$9,0)))),start_rate))</f>
        <v/>
      </c>
      <c r="D927" s="76" t="str">
        <f t="shared" si="86"/>
        <v/>
      </c>
      <c r="E927" s="76" t="str">
        <f t="shared" si="87"/>
        <v/>
      </c>
      <c r="F927" s="76" t="str">
        <f t="shared" si="88"/>
        <v/>
      </c>
      <c r="G927" s="76" t="str">
        <f t="shared" si="89"/>
        <v/>
      </c>
    </row>
    <row r="928" spans="1:7">
      <c r="A928" s="73" t="str">
        <f t="shared" si="84"/>
        <v/>
      </c>
      <c r="B928" s="74" t="str">
        <f t="shared" si="85"/>
        <v/>
      </c>
      <c r="C928" s="75" t="str">
        <f>IF(A928="","",IF(variable,IF(A928&lt;MortgageCalculator!$L$6*periods_per_year,start_rate,IF(MortgageCalculator!$L$10&gt;=0,MIN(MortgageCalculator!$L$7,start_rate+MortgageCalculator!$L$10*ROUNDUP((A928-MortgageCalculator!$L$6*periods_per_year)/MortgageCalculator!$L$9,0)),MAX(MortgageCalculator!$L$8,start_rate+MortgageCalculator!$L$10*ROUNDUP((A928-MortgageCalculator!$L$6*periods_per_year)/MortgageCalculator!$L$9,0)))),start_rate))</f>
        <v/>
      </c>
      <c r="D928" s="76" t="str">
        <f t="shared" si="86"/>
        <v/>
      </c>
      <c r="E928" s="76" t="str">
        <f t="shared" si="87"/>
        <v/>
      </c>
      <c r="F928" s="76" t="str">
        <f t="shared" si="88"/>
        <v/>
      </c>
      <c r="G928" s="76" t="str">
        <f t="shared" si="89"/>
        <v/>
      </c>
    </row>
    <row r="929" spans="1:7">
      <c r="A929" s="73" t="str">
        <f t="shared" si="84"/>
        <v/>
      </c>
      <c r="B929" s="74" t="str">
        <f t="shared" si="85"/>
        <v/>
      </c>
      <c r="C929" s="75" t="str">
        <f>IF(A929="","",IF(variable,IF(A929&lt;MortgageCalculator!$L$6*periods_per_year,start_rate,IF(MortgageCalculator!$L$10&gt;=0,MIN(MortgageCalculator!$L$7,start_rate+MortgageCalculator!$L$10*ROUNDUP((A929-MortgageCalculator!$L$6*periods_per_year)/MortgageCalculator!$L$9,0)),MAX(MortgageCalculator!$L$8,start_rate+MortgageCalculator!$L$10*ROUNDUP((A929-MortgageCalculator!$L$6*periods_per_year)/MortgageCalculator!$L$9,0)))),start_rate))</f>
        <v/>
      </c>
      <c r="D929" s="76" t="str">
        <f t="shared" si="86"/>
        <v/>
      </c>
      <c r="E929" s="76" t="str">
        <f t="shared" si="87"/>
        <v/>
      </c>
      <c r="F929" s="76" t="str">
        <f t="shared" si="88"/>
        <v/>
      </c>
      <c r="G929" s="76" t="str">
        <f t="shared" si="89"/>
        <v/>
      </c>
    </row>
    <row r="930" spans="1:7">
      <c r="A930" s="73" t="str">
        <f t="shared" si="84"/>
        <v/>
      </c>
      <c r="B930" s="74" t="str">
        <f t="shared" si="85"/>
        <v/>
      </c>
      <c r="C930" s="75" t="str">
        <f>IF(A930="","",IF(variable,IF(A930&lt;MortgageCalculator!$L$6*periods_per_year,start_rate,IF(MortgageCalculator!$L$10&gt;=0,MIN(MortgageCalculator!$L$7,start_rate+MortgageCalculator!$L$10*ROUNDUP((A930-MortgageCalculator!$L$6*periods_per_year)/MortgageCalculator!$L$9,0)),MAX(MortgageCalculator!$L$8,start_rate+MortgageCalculator!$L$10*ROUNDUP((A930-MortgageCalculator!$L$6*periods_per_year)/MortgageCalculator!$L$9,0)))),start_rate))</f>
        <v/>
      </c>
      <c r="D930" s="76" t="str">
        <f t="shared" si="86"/>
        <v/>
      </c>
      <c r="E930" s="76" t="str">
        <f t="shared" si="87"/>
        <v/>
      </c>
      <c r="F930" s="76" t="str">
        <f t="shared" si="88"/>
        <v/>
      </c>
      <c r="G930" s="76" t="str">
        <f t="shared" si="89"/>
        <v/>
      </c>
    </row>
    <row r="931" spans="1:7">
      <c r="A931" s="73" t="str">
        <f t="shared" si="84"/>
        <v/>
      </c>
      <c r="B931" s="74" t="str">
        <f t="shared" si="85"/>
        <v/>
      </c>
      <c r="C931" s="75" t="str">
        <f>IF(A931="","",IF(variable,IF(A931&lt;MortgageCalculator!$L$6*periods_per_year,start_rate,IF(MortgageCalculator!$L$10&gt;=0,MIN(MortgageCalculator!$L$7,start_rate+MortgageCalculator!$L$10*ROUNDUP((A931-MortgageCalculator!$L$6*periods_per_year)/MortgageCalculator!$L$9,0)),MAX(MortgageCalculator!$L$8,start_rate+MortgageCalculator!$L$10*ROUNDUP((A931-MortgageCalculator!$L$6*periods_per_year)/MortgageCalculator!$L$9,0)))),start_rate))</f>
        <v/>
      </c>
      <c r="D931" s="76" t="str">
        <f t="shared" si="86"/>
        <v/>
      </c>
      <c r="E931" s="76" t="str">
        <f t="shared" si="87"/>
        <v/>
      </c>
      <c r="F931" s="76" t="str">
        <f t="shared" si="88"/>
        <v/>
      </c>
      <c r="G931" s="76" t="str">
        <f t="shared" si="89"/>
        <v/>
      </c>
    </row>
    <row r="932" spans="1:7">
      <c r="A932" s="73" t="str">
        <f t="shared" si="84"/>
        <v/>
      </c>
      <c r="B932" s="74" t="str">
        <f t="shared" si="85"/>
        <v/>
      </c>
      <c r="C932" s="75" t="str">
        <f>IF(A932="","",IF(variable,IF(A932&lt;MortgageCalculator!$L$6*periods_per_year,start_rate,IF(MortgageCalculator!$L$10&gt;=0,MIN(MortgageCalculator!$L$7,start_rate+MortgageCalculator!$L$10*ROUNDUP((A932-MortgageCalculator!$L$6*periods_per_year)/MortgageCalculator!$L$9,0)),MAX(MortgageCalculator!$L$8,start_rate+MortgageCalculator!$L$10*ROUNDUP((A932-MortgageCalculator!$L$6*periods_per_year)/MortgageCalculator!$L$9,0)))),start_rate))</f>
        <v/>
      </c>
      <c r="D932" s="76" t="str">
        <f t="shared" si="86"/>
        <v/>
      </c>
      <c r="E932" s="76" t="str">
        <f t="shared" si="87"/>
        <v/>
      </c>
      <c r="F932" s="76" t="str">
        <f t="shared" si="88"/>
        <v/>
      </c>
      <c r="G932" s="76" t="str">
        <f t="shared" si="89"/>
        <v/>
      </c>
    </row>
    <row r="933" spans="1:7">
      <c r="A933" s="73" t="str">
        <f t="shared" si="84"/>
        <v/>
      </c>
      <c r="B933" s="74" t="str">
        <f t="shared" si="85"/>
        <v/>
      </c>
      <c r="C933" s="75" t="str">
        <f>IF(A933="","",IF(variable,IF(A933&lt;MortgageCalculator!$L$6*periods_per_year,start_rate,IF(MortgageCalculator!$L$10&gt;=0,MIN(MortgageCalculator!$L$7,start_rate+MortgageCalculator!$L$10*ROUNDUP((A933-MortgageCalculator!$L$6*periods_per_year)/MortgageCalculator!$L$9,0)),MAX(MortgageCalculator!$L$8,start_rate+MortgageCalculator!$L$10*ROUNDUP((A933-MortgageCalculator!$L$6*periods_per_year)/MortgageCalculator!$L$9,0)))),start_rate))</f>
        <v/>
      </c>
      <c r="D933" s="76" t="str">
        <f t="shared" si="86"/>
        <v/>
      </c>
      <c r="E933" s="76" t="str">
        <f t="shared" si="87"/>
        <v/>
      </c>
      <c r="F933" s="76" t="str">
        <f t="shared" si="88"/>
        <v/>
      </c>
      <c r="G933" s="76" t="str">
        <f t="shared" si="89"/>
        <v/>
      </c>
    </row>
    <row r="934" spans="1:7">
      <c r="A934" s="73" t="str">
        <f t="shared" si="84"/>
        <v/>
      </c>
      <c r="B934" s="74" t="str">
        <f t="shared" si="85"/>
        <v/>
      </c>
      <c r="C934" s="75" t="str">
        <f>IF(A934="","",IF(variable,IF(A934&lt;MortgageCalculator!$L$6*periods_per_year,start_rate,IF(MortgageCalculator!$L$10&gt;=0,MIN(MortgageCalculator!$L$7,start_rate+MortgageCalculator!$L$10*ROUNDUP((A934-MortgageCalculator!$L$6*periods_per_year)/MortgageCalculator!$L$9,0)),MAX(MortgageCalculator!$L$8,start_rate+MortgageCalculator!$L$10*ROUNDUP((A934-MortgageCalculator!$L$6*periods_per_year)/MortgageCalculator!$L$9,0)))),start_rate))</f>
        <v/>
      </c>
      <c r="D934" s="76" t="str">
        <f t="shared" si="86"/>
        <v/>
      </c>
      <c r="E934" s="76" t="str">
        <f t="shared" si="87"/>
        <v/>
      </c>
      <c r="F934" s="76" t="str">
        <f t="shared" si="88"/>
        <v/>
      </c>
      <c r="G934" s="76" t="str">
        <f t="shared" si="89"/>
        <v/>
      </c>
    </row>
    <row r="935" spans="1:7">
      <c r="A935" s="73" t="str">
        <f t="shared" si="84"/>
        <v/>
      </c>
      <c r="B935" s="74" t="str">
        <f t="shared" si="85"/>
        <v/>
      </c>
      <c r="C935" s="75" t="str">
        <f>IF(A935="","",IF(variable,IF(A935&lt;MortgageCalculator!$L$6*periods_per_year,start_rate,IF(MortgageCalculator!$L$10&gt;=0,MIN(MortgageCalculator!$L$7,start_rate+MortgageCalculator!$L$10*ROUNDUP((A935-MortgageCalculator!$L$6*periods_per_year)/MortgageCalculator!$L$9,0)),MAX(MortgageCalculator!$L$8,start_rate+MortgageCalculator!$L$10*ROUNDUP((A935-MortgageCalculator!$L$6*periods_per_year)/MortgageCalculator!$L$9,0)))),start_rate))</f>
        <v/>
      </c>
      <c r="D935" s="76" t="str">
        <f t="shared" si="86"/>
        <v/>
      </c>
      <c r="E935" s="76" t="str">
        <f t="shared" si="87"/>
        <v/>
      </c>
      <c r="F935" s="76" t="str">
        <f t="shared" si="88"/>
        <v/>
      </c>
      <c r="G935" s="76" t="str">
        <f t="shared" si="89"/>
        <v/>
      </c>
    </row>
    <row r="936" spans="1:7">
      <c r="A936" s="73" t="str">
        <f t="shared" si="84"/>
        <v/>
      </c>
      <c r="B936" s="74" t="str">
        <f t="shared" si="85"/>
        <v/>
      </c>
      <c r="C936" s="75" t="str">
        <f>IF(A936="","",IF(variable,IF(A936&lt;MortgageCalculator!$L$6*periods_per_year,start_rate,IF(MortgageCalculator!$L$10&gt;=0,MIN(MortgageCalculator!$L$7,start_rate+MortgageCalculator!$L$10*ROUNDUP((A936-MortgageCalculator!$L$6*periods_per_year)/MortgageCalculator!$L$9,0)),MAX(MortgageCalculator!$L$8,start_rate+MortgageCalculator!$L$10*ROUNDUP((A936-MortgageCalculator!$L$6*periods_per_year)/MortgageCalculator!$L$9,0)))),start_rate))</f>
        <v/>
      </c>
      <c r="D936" s="76" t="str">
        <f t="shared" si="86"/>
        <v/>
      </c>
      <c r="E936" s="76" t="str">
        <f t="shared" si="87"/>
        <v/>
      </c>
      <c r="F936" s="76" t="str">
        <f t="shared" si="88"/>
        <v/>
      </c>
      <c r="G936" s="76" t="str">
        <f t="shared" si="89"/>
        <v/>
      </c>
    </row>
    <row r="937" spans="1:7">
      <c r="A937" s="73" t="str">
        <f t="shared" si="84"/>
        <v/>
      </c>
      <c r="B937" s="74" t="str">
        <f t="shared" si="85"/>
        <v/>
      </c>
      <c r="C937" s="75" t="str">
        <f>IF(A937="","",IF(variable,IF(A937&lt;MortgageCalculator!$L$6*periods_per_year,start_rate,IF(MortgageCalculator!$L$10&gt;=0,MIN(MortgageCalculator!$L$7,start_rate+MortgageCalculator!$L$10*ROUNDUP((A937-MortgageCalculator!$L$6*periods_per_year)/MortgageCalculator!$L$9,0)),MAX(MortgageCalculator!$L$8,start_rate+MortgageCalculator!$L$10*ROUNDUP((A937-MortgageCalculator!$L$6*periods_per_year)/MortgageCalculator!$L$9,0)))),start_rate))</f>
        <v/>
      </c>
      <c r="D937" s="76" t="str">
        <f t="shared" si="86"/>
        <v/>
      </c>
      <c r="E937" s="76" t="str">
        <f t="shared" si="87"/>
        <v/>
      </c>
      <c r="F937" s="76" t="str">
        <f t="shared" si="88"/>
        <v/>
      </c>
      <c r="G937" s="76" t="str">
        <f t="shared" si="89"/>
        <v/>
      </c>
    </row>
    <row r="938" spans="1:7">
      <c r="A938" s="73" t="str">
        <f t="shared" si="84"/>
        <v/>
      </c>
      <c r="B938" s="74" t="str">
        <f t="shared" si="85"/>
        <v/>
      </c>
      <c r="C938" s="75" t="str">
        <f>IF(A938="","",IF(variable,IF(A938&lt;MortgageCalculator!$L$6*periods_per_year,start_rate,IF(MortgageCalculator!$L$10&gt;=0,MIN(MortgageCalculator!$L$7,start_rate+MortgageCalculator!$L$10*ROUNDUP((A938-MortgageCalculator!$L$6*periods_per_year)/MortgageCalculator!$L$9,0)),MAX(MortgageCalculator!$L$8,start_rate+MortgageCalculator!$L$10*ROUNDUP((A938-MortgageCalculator!$L$6*periods_per_year)/MortgageCalculator!$L$9,0)))),start_rate))</f>
        <v/>
      </c>
      <c r="D938" s="76" t="str">
        <f t="shared" si="86"/>
        <v/>
      </c>
      <c r="E938" s="76" t="str">
        <f t="shared" si="87"/>
        <v/>
      </c>
      <c r="F938" s="76" t="str">
        <f t="shared" si="88"/>
        <v/>
      </c>
      <c r="G938" s="76" t="str">
        <f t="shared" si="89"/>
        <v/>
      </c>
    </row>
    <row r="939" spans="1:7">
      <c r="A939" s="73" t="str">
        <f t="shared" si="84"/>
        <v/>
      </c>
      <c r="B939" s="74" t="str">
        <f t="shared" si="85"/>
        <v/>
      </c>
      <c r="C939" s="75" t="str">
        <f>IF(A939="","",IF(variable,IF(A939&lt;MortgageCalculator!$L$6*periods_per_year,start_rate,IF(MortgageCalculator!$L$10&gt;=0,MIN(MortgageCalculator!$L$7,start_rate+MortgageCalculator!$L$10*ROUNDUP((A939-MortgageCalculator!$L$6*periods_per_year)/MortgageCalculator!$L$9,0)),MAX(MortgageCalculator!$L$8,start_rate+MortgageCalculator!$L$10*ROUNDUP((A939-MortgageCalculator!$L$6*periods_per_year)/MortgageCalculator!$L$9,0)))),start_rate))</f>
        <v/>
      </c>
      <c r="D939" s="76" t="str">
        <f t="shared" si="86"/>
        <v/>
      </c>
      <c r="E939" s="76" t="str">
        <f t="shared" si="87"/>
        <v/>
      </c>
      <c r="F939" s="76" t="str">
        <f t="shared" si="88"/>
        <v/>
      </c>
      <c r="G939" s="76" t="str">
        <f t="shared" si="89"/>
        <v/>
      </c>
    </row>
    <row r="940" spans="1:7">
      <c r="A940" s="73" t="str">
        <f t="shared" si="84"/>
        <v/>
      </c>
      <c r="B940" s="74" t="str">
        <f t="shared" si="85"/>
        <v/>
      </c>
      <c r="C940" s="75" t="str">
        <f>IF(A940="","",IF(variable,IF(A940&lt;MortgageCalculator!$L$6*periods_per_year,start_rate,IF(MortgageCalculator!$L$10&gt;=0,MIN(MortgageCalculator!$L$7,start_rate+MortgageCalculator!$L$10*ROUNDUP((A940-MortgageCalculator!$L$6*periods_per_year)/MortgageCalculator!$L$9,0)),MAX(MortgageCalculator!$L$8,start_rate+MortgageCalculator!$L$10*ROUNDUP((A940-MortgageCalculator!$L$6*periods_per_year)/MortgageCalculator!$L$9,0)))),start_rate))</f>
        <v/>
      </c>
      <c r="D940" s="76" t="str">
        <f t="shared" si="86"/>
        <v/>
      </c>
      <c r="E940" s="76" t="str">
        <f t="shared" si="87"/>
        <v/>
      </c>
      <c r="F940" s="76" t="str">
        <f t="shared" si="88"/>
        <v/>
      </c>
      <c r="G940" s="76" t="str">
        <f t="shared" si="89"/>
        <v/>
      </c>
    </row>
    <row r="941" spans="1:7">
      <c r="A941" s="73" t="str">
        <f t="shared" si="84"/>
        <v/>
      </c>
      <c r="B941" s="74" t="str">
        <f t="shared" si="85"/>
        <v/>
      </c>
      <c r="C941" s="75" t="str">
        <f>IF(A941="","",IF(variable,IF(A941&lt;MortgageCalculator!$L$6*periods_per_year,start_rate,IF(MortgageCalculator!$L$10&gt;=0,MIN(MortgageCalculator!$L$7,start_rate+MortgageCalculator!$L$10*ROUNDUP((A941-MortgageCalculator!$L$6*periods_per_year)/MortgageCalculator!$L$9,0)),MAX(MortgageCalculator!$L$8,start_rate+MortgageCalculator!$L$10*ROUNDUP((A941-MortgageCalculator!$L$6*periods_per_year)/MortgageCalculator!$L$9,0)))),start_rate))</f>
        <v/>
      </c>
      <c r="D941" s="76" t="str">
        <f t="shared" si="86"/>
        <v/>
      </c>
      <c r="E941" s="76" t="str">
        <f t="shared" si="87"/>
        <v/>
      </c>
      <c r="F941" s="76" t="str">
        <f t="shared" si="88"/>
        <v/>
      </c>
      <c r="G941" s="76" t="str">
        <f t="shared" si="89"/>
        <v/>
      </c>
    </row>
    <row r="942" spans="1:7">
      <c r="A942" s="73" t="str">
        <f t="shared" si="84"/>
        <v/>
      </c>
      <c r="B942" s="74" t="str">
        <f t="shared" si="85"/>
        <v/>
      </c>
      <c r="C942" s="75" t="str">
        <f>IF(A942="","",IF(variable,IF(A942&lt;MortgageCalculator!$L$6*periods_per_year,start_rate,IF(MortgageCalculator!$L$10&gt;=0,MIN(MortgageCalculator!$L$7,start_rate+MortgageCalculator!$L$10*ROUNDUP((A942-MortgageCalculator!$L$6*periods_per_year)/MortgageCalculator!$L$9,0)),MAX(MortgageCalculator!$L$8,start_rate+MortgageCalculator!$L$10*ROUNDUP((A942-MortgageCalculator!$L$6*periods_per_year)/MortgageCalculator!$L$9,0)))),start_rate))</f>
        <v/>
      </c>
      <c r="D942" s="76" t="str">
        <f t="shared" si="86"/>
        <v/>
      </c>
      <c r="E942" s="76" t="str">
        <f t="shared" si="87"/>
        <v/>
      </c>
      <c r="F942" s="76" t="str">
        <f t="shared" si="88"/>
        <v/>
      </c>
      <c r="G942" s="76" t="str">
        <f t="shared" si="89"/>
        <v/>
      </c>
    </row>
    <row r="943" spans="1:7">
      <c r="A943" s="73" t="str">
        <f t="shared" si="84"/>
        <v/>
      </c>
      <c r="B943" s="74" t="str">
        <f t="shared" si="85"/>
        <v/>
      </c>
      <c r="C943" s="75" t="str">
        <f>IF(A943="","",IF(variable,IF(A943&lt;MortgageCalculator!$L$6*periods_per_year,start_rate,IF(MortgageCalculator!$L$10&gt;=0,MIN(MortgageCalculator!$L$7,start_rate+MortgageCalculator!$L$10*ROUNDUP((A943-MortgageCalculator!$L$6*periods_per_year)/MortgageCalculator!$L$9,0)),MAX(MortgageCalculator!$L$8,start_rate+MortgageCalculator!$L$10*ROUNDUP((A943-MortgageCalculator!$L$6*periods_per_year)/MortgageCalculator!$L$9,0)))),start_rate))</f>
        <v/>
      </c>
      <c r="D943" s="76" t="str">
        <f t="shared" si="86"/>
        <v/>
      </c>
      <c r="E943" s="76" t="str">
        <f t="shared" si="87"/>
        <v/>
      </c>
      <c r="F943" s="76" t="str">
        <f t="shared" si="88"/>
        <v/>
      </c>
      <c r="G943" s="76" t="str">
        <f t="shared" si="89"/>
        <v/>
      </c>
    </row>
    <row r="944" spans="1:7">
      <c r="A944" s="73" t="str">
        <f t="shared" si="84"/>
        <v/>
      </c>
      <c r="B944" s="74" t="str">
        <f t="shared" si="85"/>
        <v/>
      </c>
      <c r="C944" s="75" t="str">
        <f>IF(A944="","",IF(variable,IF(A944&lt;MortgageCalculator!$L$6*periods_per_year,start_rate,IF(MortgageCalculator!$L$10&gt;=0,MIN(MortgageCalculator!$L$7,start_rate+MortgageCalculator!$L$10*ROUNDUP((A944-MortgageCalculator!$L$6*periods_per_year)/MortgageCalculator!$L$9,0)),MAX(MortgageCalculator!$L$8,start_rate+MortgageCalculator!$L$10*ROUNDUP((A944-MortgageCalculator!$L$6*periods_per_year)/MortgageCalculator!$L$9,0)))),start_rate))</f>
        <v/>
      </c>
      <c r="D944" s="76" t="str">
        <f t="shared" si="86"/>
        <v/>
      </c>
      <c r="E944" s="76" t="str">
        <f t="shared" si="87"/>
        <v/>
      </c>
      <c r="F944" s="76" t="str">
        <f t="shared" si="88"/>
        <v/>
      </c>
      <c r="G944" s="76" t="str">
        <f t="shared" si="89"/>
        <v/>
      </c>
    </row>
    <row r="945" spans="1:7">
      <c r="A945" s="73" t="str">
        <f t="shared" si="84"/>
        <v/>
      </c>
      <c r="B945" s="74" t="str">
        <f t="shared" si="85"/>
        <v/>
      </c>
      <c r="C945" s="75" t="str">
        <f>IF(A945="","",IF(variable,IF(A945&lt;MortgageCalculator!$L$6*periods_per_year,start_rate,IF(MortgageCalculator!$L$10&gt;=0,MIN(MortgageCalculator!$L$7,start_rate+MortgageCalculator!$L$10*ROUNDUP((A945-MortgageCalculator!$L$6*periods_per_year)/MortgageCalculator!$L$9,0)),MAX(MortgageCalculator!$L$8,start_rate+MortgageCalculator!$L$10*ROUNDUP((A945-MortgageCalculator!$L$6*periods_per_year)/MortgageCalculator!$L$9,0)))),start_rate))</f>
        <v/>
      </c>
      <c r="D945" s="76" t="str">
        <f t="shared" si="86"/>
        <v/>
      </c>
      <c r="E945" s="76" t="str">
        <f t="shared" si="87"/>
        <v/>
      </c>
      <c r="F945" s="76" t="str">
        <f t="shared" si="88"/>
        <v/>
      </c>
      <c r="G945" s="76" t="str">
        <f t="shared" si="89"/>
        <v/>
      </c>
    </row>
    <row r="946" spans="1:7">
      <c r="A946" s="73" t="str">
        <f t="shared" si="84"/>
        <v/>
      </c>
      <c r="B946" s="74" t="str">
        <f t="shared" si="85"/>
        <v/>
      </c>
      <c r="C946" s="75" t="str">
        <f>IF(A946="","",IF(variable,IF(A946&lt;MortgageCalculator!$L$6*periods_per_year,start_rate,IF(MortgageCalculator!$L$10&gt;=0,MIN(MortgageCalculator!$L$7,start_rate+MortgageCalculator!$L$10*ROUNDUP((A946-MortgageCalculator!$L$6*periods_per_year)/MortgageCalculator!$L$9,0)),MAX(MortgageCalculator!$L$8,start_rate+MortgageCalculator!$L$10*ROUNDUP((A946-MortgageCalculator!$L$6*periods_per_year)/MortgageCalculator!$L$9,0)))),start_rate))</f>
        <v/>
      </c>
      <c r="D946" s="76" t="str">
        <f t="shared" si="86"/>
        <v/>
      </c>
      <c r="E946" s="76" t="str">
        <f t="shared" si="87"/>
        <v/>
      </c>
      <c r="F946" s="76" t="str">
        <f t="shared" si="88"/>
        <v/>
      </c>
      <c r="G946" s="76" t="str">
        <f t="shared" si="89"/>
        <v/>
      </c>
    </row>
    <row r="947" spans="1:7">
      <c r="A947" s="73" t="str">
        <f t="shared" si="84"/>
        <v/>
      </c>
      <c r="B947" s="74" t="str">
        <f t="shared" si="85"/>
        <v/>
      </c>
      <c r="C947" s="75" t="str">
        <f>IF(A947="","",IF(variable,IF(A947&lt;MortgageCalculator!$L$6*periods_per_year,start_rate,IF(MortgageCalculator!$L$10&gt;=0,MIN(MortgageCalculator!$L$7,start_rate+MortgageCalculator!$L$10*ROUNDUP((A947-MortgageCalculator!$L$6*periods_per_year)/MortgageCalculator!$L$9,0)),MAX(MortgageCalculator!$L$8,start_rate+MortgageCalculator!$L$10*ROUNDUP((A947-MortgageCalculator!$L$6*periods_per_year)/MortgageCalculator!$L$9,0)))),start_rate))</f>
        <v/>
      </c>
      <c r="D947" s="76" t="str">
        <f t="shared" si="86"/>
        <v/>
      </c>
      <c r="E947" s="76" t="str">
        <f t="shared" si="87"/>
        <v/>
      </c>
      <c r="F947" s="76" t="str">
        <f t="shared" si="88"/>
        <v/>
      </c>
      <c r="G947" s="76" t="str">
        <f t="shared" si="89"/>
        <v/>
      </c>
    </row>
    <row r="948" spans="1:7">
      <c r="A948" s="73" t="str">
        <f t="shared" si="84"/>
        <v/>
      </c>
      <c r="B948" s="74" t="str">
        <f t="shared" si="85"/>
        <v/>
      </c>
      <c r="C948" s="75" t="str">
        <f>IF(A948="","",IF(variable,IF(A948&lt;MortgageCalculator!$L$6*periods_per_year,start_rate,IF(MortgageCalculator!$L$10&gt;=0,MIN(MortgageCalculator!$L$7,start_rate+MortgageCalculator!$L$10*ROUNDUP((A948-MortgageCalculator!$L$6*periods_per_year)/MortgageCalculator!$L$9,0)),MAX(MortgageCalculator!$L$8,start_rate+MortgageCalculator!$L$10*ROUNDUP((A948-MortgageCalculator!$L$6*periods_per_year)/MortgageCalculator!$L$9,0)))),start_rate))</f>
        <v/>
      </c>
      <c r="D948" s="76" t="str">
        <f t="shared" si="86"/>
        <v/>
      </c>
      <c r="E948" s="76" t="str">
        <f t="shared" si="87"/>
        <v/>
      </c>
      <c r="F948" s="76" t="str">
        <f t="shared" si="88"/>
        <v/>
      </c>
      <c r="G948" s="76" t="str">
        <f t="shared" si="89"/>
        <v/>
      </c>
    </row>
    <row r="949" spans="1:7">
      <c r="A949" s="73" t="str">
        <f t="shared" si="84"/>
        <v/>
      </c>
      <c r="B949" s="74" t="str">
        <f t="shared" si="85"/>
        <v/>
      </c>
      <c r="C949" s="75" t="str">
        <f>IF(A949="","",IF(variable,IF(A949&lt;MortgageCalculator!$L$6*periods_per_year,start_rate,IF(MortgageCalculator!$L$10&gt;=0,MIN(MortgageCalculator!$L$7,start_rate+MortgageCalculator!$L$10*ROUNDUP((A949-MortgageCalculator!$L$6*periods_per_year)/MortgageCalculator!$L$9,0)),MAX(MortgageCalculator!$L$8,start_rate+MortgageCalculator!$L$10*ROUNDUP((A949-MortgageCalculator!$L$6*periods_per_year)/MortgageCalculator!$L$9,0)))),start_rate))</f>
        <v/>
      </c>
      <c r="D949" s="76" t="str">
        <f t="shared" si="86"/>
        <v/>
      </c>
      <c r="E949" s="76" t="str">
        <f t="shared" si="87"/>
        <v/>
      </c>
      <c r="F949" s="76" t="str">
        <f t="shared" si="88"/>
        <v/>
      </c>
      <c r="G949" s="76" t="str">
        <f t="shared" si="89"/>
        <v/>
      </c>
    </row>
    <row r="950" spans="1:7">
      <c r="A950" s="73" t="str">
        <f t="shared" si="84"/>
        <v/>
      </c>
      <c r="B950" s="74" t="str">
        <f t="shared" si="85"/>
        <v/>
      </c>
      <c r="C950" s="75" t="str">
        <f>IF(A950="","",IF(variable,IF(A950&lt;MortgageCalculator!$L$6*periods_per_year,start_rate,IF(MortgageCalculator!$L$10&gt;=0,MIN(MortgageCalculator!$L$7,start_rate+MortgageCalculator!$L$10*ROUNDUP((A950-MortgageCalculator!$L$6*periods_per_year)/MortgageCalculator!$L$9,0)),MAX(MortgageCalculator!$L$8,start_rate+MortgageCalculator!$L$10*ROUNDUP((A950-MortgageCalculator!$L$6*periods_per_year)/MortgageCalculator!$L$9,0)))),start_rate))</f>
        <v/>
      </c>
      <c r="D950" s="76" t="str">
        <f t="shared" si="86"/>
        <v/>
      </c>
      <c r="E950" s="76" t="str">
        <f t="shared" si="87"/>
        <v/>
      </c>
      <c r="F950" s="76" t="str">
        <f t="shared" si="88"/>
        <v/>
      </c>
      <c r="G950" s="76" t="str">
        <f t="shared" si="89"/>
        <v/>
      </c>
    </row>
    <row r="951" spans="1:7">
      <c r="A951" s="73" t="str">
        <f t="shared" si="84"/>
        <v/>
      </c>
      <c r="B951" s="74" t="str">
        <f t="shared" si="85"/>
        <v/>
      </c>
      <c r="C951" s="75" t="str">
        <f>IF(A951="","",IF(variable,IF(A951&lt;MortgageCalculator!$L$6*periods_per_year,start_rate,IF(MortgageCalculator!$L$10&gt;=0,MIN(MortgageCalculator!$L$7,start_rate+MortgageCalculator!$L$10*ROUNDUP((A951-MortgageCalculator!$L$6*periods_per_year)/MortgageCalculator!$L$9,0)),MAX(MortgageCalculator!$L$8,start_rate+MortgageCalculator!$L$10*ROUNDUP((A951-MortgageCalculator!$L$6*periods_per_year)/MortgageCalculator!$L$9,0)))),start_rate))</f>
        <v/>
      </c>
      <c r="D951" s="76" t="str">
        <f t="shared" si="86"/>
        <v/>
      </c>
      <c r="E951" s="76" t="str">
        <f t="shared" si="87"/>
        <v/>
      </c>
      <c r="F951" s="76" t="str">
        <f t="shared" si="88"/>
        <v/>
      </c>
      <c r="G951" s="76" t="str">
        <f t="shared" si="89"/>
        <v/>
      </c>
    </row>
    <row r="952" spans="1:7">
      <c r="A952" s="73" t="str">
        <f t="shared" si="84"/>
        <v/>
      </c>
      <c r="B952" s="74" t="str">
        <f t="shared" si="85"/>
        <v/>
      </c>
      <c r="C952" s="75" t="str">
        <f>IF(A952="","",IF(variable,IF(A952&lt;MortgageCalculator!$L$6*periods_per_year,start_rate,IF(MortgageCalculator!$L$10&gt;=0,MIN(MortgageCalculator!$L$7,start_rate+MortgageCalculator!$L$10*ROUNDUP((A952-MortgageCalculator!$L$6*periods_per_year)/MortgageCalculator!$L$9,0)),MAX(MortgageCalculator!$L$8,start_rate+MortgageCalculator!$L$10*ROUNDUP((A952-MortgageCalculator!$L$6*periods_per_year)/MortgageCalculator!$L$9,0)))),start_rate))</f>
        <v/>
      </c>
      <c r="D952" s="76" t="str">
        <f t="shared" si="86"/>
        <v/>
      </c>
      <c r="E952" s="76" t="str">
        <f t="shared" si="87"/>
        <v/>
      </c>
      <c r="F952" s="76" t="str">
        <f t="shared" si="88"/>
        <v/>
      </c>
      <c r="G952" s="76" t="str">
        <f t="shared" si="89"/>
        <v/>
      </c>
    </row>
    <row r="953" spans="1:7">
      <c r="A953" s="73" t="str">
        <f t="shared" si="84"/>
        <v/>
      </c>
      <c r="B953" s="74" t="str">
        <f t="shared" si="85"/>
        <v/>
      </c>
      <c r="C953" s="75" t="str">
        <f>IF(A953="","",IF(variable,IF(A953&lt;MortgageCalculator!$L$6*periods_per_year,start_rate,IF(MortgageCalculator!$L$10&gt;=0,MIN(MortgageCalculator!$L$7,start_rate+MortgageCalculator!$L$10*ROUNDUP((A953-MortgageCalculator!$L$6*periods_per_year)/MortgageCalculator!$L$9,0)),MAX(MortgageCalculator!$L$8,start_rate+MortgageCalculator!$L$10*ROUNDUP((A953-MortgageCalculator!$L$6*periods_per_year)/MortgageCalculator!$L$9,0)))),start_rate))</f>
        <v/>
      </c>
      <c r="D953" s="76" t="str">
        <f t="shared" si="86"/>
        <v/>
      </c>
      <c r="E953" s="76" t="str">
        <f t="shared" si="87"/>
        <v/>
      </c>
      <c r="F953" s="76" t="str">
        <f t="shared" si="88"/>
        <v/>
      </c>
      <c r="G953" s="76" t="str">
        <f t="shared" si="89"/>
        <v/>
      </c>
    </row>
    <row r="954" spans="1:7">
      <c r="A954" s="73" t="str">
        <f t="shared" si="84"/>
        <v/>
      </c>
      <c r="B954" s="74" t="str">
        <f t="shared" si="85"/>
        <v/>
      </c>
      <c r="C954" s="75" t="str">
        <f>IF(A954="","",IF(variable,IF(A954&lt;MortgageCalculator!$L$6*periods_per_year,start_rate,IF(MortgageCalculator!$L$10&gt;=0,MIN(MortgageCalculator!$L$7,start_rate+MortgageCalculator!$L$10*ROUNDUP((A954-MortgageCalculator!$L$6*periods_per_year)/MortgageCalculator!$L$9,0)),MAX(MortgageCalculator!$L$8,start_rate+MortgageCalculator!$L$10*ROUNDUP((A954-MortgageCalculator!$L$6*periods_per_year)/MortgageCalculator!$L$9,0)))),start_rate))</f>
        <v/>
      </c>
      <c r="D954" s="76" t="str">
        <f t="shared" si="86"/>
        <v/>
      </c>
      <c r="E954" s="76" t="str">
        <f t="shared" si="87"/>
        <v/>
      </c>
      <c r="F954" s="76" t="str">
        <f t="shared" si="88"/>
        <v/>
      </c>
      <c r="G954" s="76" t="str">
        <f t="shared" si="89"/>
        <v/>
      </c>
    </row>
    <row r="955" spans="1:7">
      <c r="A955" s="73" t="str">
        <f t="shared" si="84"/>
        <v/>
      </c>
      <c r="B955" s="74" t="str">
        <f t="shared" si="85"/>
        <v/>
      </c>
      <c r="C955" s="75" t="str">
        <f>IF(A955="","",IF(variable,IF(A955&lt;MortgageCalculator!$L$6*periods_per_year,start_rate,IF(MortgageCalculator!$L$10&gt;=0,MIN(MortgageCalculator!$L$7,start_rate+MortgageCalculator!$L$10*ROUNDUP((A955-MortgageCalculator!$L$6*periods_per_year)/MortgageCalculator!$L$9,0)),MAX(MortgageCalculator!$L$8,start_rate+MortgageCalculator!$L$10*ROUNDUP((A955-MortgageCalculator!$L$6*periods_per_year)/MortgageCalculator!$L$9,0)))),start_rate))</f>
        <v/>
      </c>
      <c r="D955" s="76" t="str">
        <f t="shared" si="86"/>
        <v/>
      </c>
      <c r="E955" s="76" t="str">
        <f t="shared" si="87"/>
        <v/>
      </c>
      <c r="F955" s="76" t="str">
        <f t="shared" si="88"/>
        <v/>
      </c>
      <c r="G955" s="76" t="str">
        <f t="shared" si="89"/>
        <v/>
      </c>
    </row>
    <row r="956" spans="1:7">
      <c r="A956" s="73" t="str">
        <f t="shared" si="84"/>
        <v/>
      </c>
      <c r="B956" s="74" t="str">
        <f t="shared" si="85"/>
        <v/>
      </c>
      <c r="C956" s="75" t="str">
        <f>IF(A956="","",IF(variable,IF(A956&lt;MortgageCalculator!$L$6*periods_per_year,start_rate,IF(MortgageCalculator!$L$10&gt;=0,MIN(MortgageCalculator!$L$7,start_rate+MortgageCalculator!$L$10*ROUNDUP((A956-MortgageCalculator!$L$6*periods_per_year)/MortgageCalculator!$L$9,0)),MAX(MortgageCalculator!$L$8,start_rate+MortgageCalculator!$L$10*ROUNDUP((A956-MortgageCalculator!$L$6*periods_per_year)/MortgageCalculator!$L$9,0)))),start_rate))</f>
        <v/>
      </c>
      <c r="D956" s="76" t="str">
        <f t="shared" si="86"/>
        <v/>
      </c>
      <c r="E956" s="76" t="str">
        <f t="shared" si="87"/>
        <v/>
      </c>
      <c r="F956" s="76" t="str">
        <f t="shared" si="88"/>
        <v/>
      </c>
      <c r="G956" s="76" t="str">
        <f t="shared" si="89"/>
        <v/>
      </c>
    </row>
    <row r="957" spans="1:7">
      <c r="A957" s="73" t="str">
        <f t="shared" si="84"/>
        <v/>
      </c>
      <c r="B957" s="74" t="str">
        <f t="shared" si="85"/>
        <v/>
      </c>
      <c r="C957" s="75" t="str">
        <f>IF(A957="","",IF(variable,IF(A957&lt;MortgageCalculator!$L$6*periods_per_year,start_rate,IF(MortgageCalculator!$L$10&gt;=0,MIN(MortgageCalculator!$L$7,start_rate+MortgageCalculator!$L$10*ROUNDUP((A957-MortgageCalculator!$L$6*periods_per_year)/MortgageCalculator!$L$9,0)),MAX(MortgageCalculator!$L$8,start_rate+MortgageCalculator!$L$10*ROUNDUP((A957-MortgageCalculator!$L$6*periods_per_year)/MortgageCalculator!$L$9,0)))),start_rate))</f>
        <v/>
      </c>
      <c r="D957" s="76" t="str">
        <f t="shared" si="86"/>
        <v/>
      </c>
      <c r="E957" s="76" t="str">
        <f t="shared" si="87"/>
        <v/>
      </c>
      <c r="F957" s="76" t="str">
        <f t="shared" si="88"/>
        <v/>
      </c>
      <c r="G957" s="76" t="str">
        <f t="shared" si="89"/>
        <v/>
      </c>
    </row>
    <row r="958" spans="1:7">
      <c r="A958" s="73" t="str">
        <f t="shared" si="84"/>
        <v/>
      </c>
      <c r="B958" s="74" t="str">
        <f t="shared" si="85"/>
        <v/>
      </c>
      <c r="C958" s="75" t="str">
        <f>IF(A958="","",IF(variable,IF(A958&lt;MortgageCalculator!$L$6*periods_per_year,start_rate,IF(MortgageCalculator!$L$10&gt;=0,MIN(MortgageCalculator!$L$7,start_rate+MortgageCalculator!$L$10*ROUNDUP((A958-MortgageCalculator!$L$6*periods_per_year)/MortgageCalculator!$L$9,0)),MAX(MortgageCalculator!$L$8,start_rate+MortgageCalculator!$L$10*ROUNDUP((A958-MortgageCalculator!$L$6*periods_per_year)/MortgageCalculator!$L$9,0)))),start_rate))</f>
        <v/>
      </c>
      <c r="D958" s="76" t="str">
        <f t="shared" si="86"/>
        <v/>
      </c>
      <c r="E958" s="76" t="str">
        <f t="shared" si="87"/>
        <v/>
      </c>
      <c r="F958" s="76" t="str">
        <f t="shared" si="88"/>
        <v/>
      </c>
      <c r="G958" s="76" t="str">
        <f t="shared" si="89"/>
        <v/>
      </c>
    </row>
    <row r="959" spans="1:7">
      <c r="A959" s="73" t="str">
        <f t="shared" si="84"/>
        <v/>
      </c>
      <c r="B959" s="74" t="str">
        <f t="shared" si="85"/>
        <v/>
      </c>
      <c r="C959" s="75" t="str">
        <f>IF(A959="","",IF(variable,IF(A959&lt;MortgageCalculator!$L$6*periods_per_year,start_rate,IF(MortgageCalculator!$L$10&gt;=0,MIN(MortgageCalculator!$L$7,start_rate+MortgageCalculator!$L$10*ROUNDUP((A959-MortgageCalculator!$L$6*periods_per_year)/MortgageCalculator!$L$9,0)),MAX(MortgageCalculator!$L$8,start_rate+MortgageCalculator!$L$10*ROUNDUP((A959-MortgageCalculator!$L$6*periods_per_year)/MortgageCalculator!$L$9,0)))),start_rate))</f>
        <v/>
      </c>
      <c r="D959" s="76" t="str">
        <f t="shared" si="86"/>
        <v/>
      </c>
      <c r="E959" s="76" t="str">
        <f t="shared" si="87"/>
        <v/>
      </c>
      <c r="F959" s="76" t="str">
        <f t="shared" si="88"/>
        <v/>
      </c>
      <c r="G959" s="76" t="str">
        <f t="shared" si="89"/>
        <v/>
      </c>
    </row>
    <row r="960" spans="1:7">
      <c r="A960" s="73" t="str">
        <f t="shared" si="84"/>
        <v/>
      </c>
      <c r="B960" s="74" t="str">
        <f t="shared" si="85"/>
        <v/>
      </c>
      <c r="C960" s="75" t="str">
        <f>IF(A960="","",IF(variable,IF(A960&lt;MortgageCalculator!$L$6*periods_per_year,start_rate,IF(MortgageCalculator!$L$10&gt;=0,MIN(MortgageCalculator!$L$7,start_rate+MortgageCalculator!$L$10*ROUNDUP((A960-MortgageCalculator!$L$6*periods_per_year)/MortgageCalculator!$L$9,0)),MAX(MortgageCalculator!$L$8,start_rate+MortgageCalculator!$L$10*ROUNDUP((A960-MortgageCalculator!$L$6*periods_per_year)/MortgageCalculator!$L$9,0)))),start_rate))</f>
        <v/>
      </c>
      <c r="D960" s="76" t="str">
        <f t="shared" si="86"/>
        <v/>
      </c>
      <c r="E960" s="76" t="str">
        <f t="shared" si="87"/>
        <v/>
      </c>
      <c r="F960" s="76" t="str">
        <f t="shared" si="88"/>
        <v/>
      </c>
      <c r="G960" s="76" t="str">
        <f t="shared" si="89"/>
        <v/>
      </c>
    </row>
    <row r="961" spans="1:7">
      <c r="A961" s="73" t="str">
        <f t="shared" si="84"/>
        <v/>
      </c>
      <c r="B961" s="74" t="str">
        <f t="shared" si="85"/>
        <v/>
      </c>
      <c r="C961" s="75" t="str">
        <f>IF(A961="","",IF(variable,IF(A961&lt;MortgageCalculator!$L$6*periods_per_year,start_rate,IF(MortgageCalculator!$L$10&gt;=0,MIN(MortgageCalculator!$L$7,start_rate+MortgageCalculator!$L$10*ROUNDUP((A961-MortgageCalculator!$L$6*periods_per_year)/MortgageCalculator!$L$9,0)),MAX(MortgageCalculator!$L$8,start_rate+MortgageCalculator!$L$10*ROUNDUP((A961-MortgageCalculator!$L$6*periods_per_year)/MortgageCalculator!$L$9,0)))),start_rate))</f>
        <v/>
      </c>
      <c r="D961" s="76" t="str">
        <f t="shared" si="86"/>
        <v/>
      </c>
      <c r="E961" s="76" t="str">
        <f t="shared" si="87"/>
        <v/>
      </c>
      <c r="F961" s="76" t="str">
        <f t="shared" si="88"/>
        <v/>
      </c>
      <c r="G961" s="76" t="str">
        <f t="shared" si="89"/>
        <v/>
      </c>
    </row>
    <row r="962" spans="1:7">
      <c r="A962" s="73" t="str">
        <f t="shared" si="84"/>
        <v/>
      </c>
      <c r="B962" s="74" t="str">
        <f t="shared" si="85"/>
        <v/>
      </c>
      <c r="C962" s="75" t="str">
        <f>IF(A962="","",IF(variable,IF(A962&lt;MortgageCalculator!$L$6*periods_per_year,start_rate,IF(MortgageCalculator!$L$10&gt;=0,MIN(MortgageCalculator!$L$7,start_rate+MortgageCalculator!$L$10*ROUNDUP((A962-MortgageCalculator!$L$6*periods_per_year)/MortgageCalculator!$L$9,0)),MAX(MortgageCalculator!$L$8,start_rate+MortgageCalculator!$L$10*ROUNDUP((A962-MortgageCalculator!$L$6*periods_per_year)/MortgageCalculator!$L$9,0)))),start_rate))</f>
        <v/>
      </c>
      <c r="D962" s="76" t="str">
        <f t="shared" si="86"/>
        <v/>
      </c>
      <c r="E962" s="76" t="str">
        <f t="shared" si="87"/>
        <v/>
      </c>
      <c r="F962" s="76" t="str">
        <f t="shared" si="88"/>
        <v/>
      </c>
      <c r="G962" s="76" t="str">
        <f t="shared" si="89"/>
        <v/>
      </c>
    </row>
    <row r="963" spans="1:7">
      <c r="A963" s="73" t="str">
        <f t="shared" si="84"/>
        <v/>
      </c>
      <c r="B963" s="74" t="str">
        <f t="shared" si="85"/>
        <v/>
      </c>
      <c r="C963" s="75" t="str">
        <f>IF(A963="","",IF(variable,IF(A963&lt;MortgageCalculator!$L$6*periods_per_year,start_rate,IF(MortgageCalculator!$L$10&gt;=0,MIN(MortgageCalculator!$L$7,start_rate+MortgageCalculator!$L$10*ROUNDUP((A963-MortgageCalculator!$L$6*periods_per_year)/MortgageCalculator!$L$9,0)),MAX(MortgageCalculator!$L$8,start_rate+MortgageCalculator!$L$10*ROUNDUP((A963-MortgageCalculator!$L$6*periods_per_year)/MortgageCalculator!$L$9,0)))),start_rate))</f>
        <v/>
      </c>
      <c r="D963" s="76" t="str">
        <f t="shared" si="86"/>
        <v/>
      </c>
      <c r="E963" s="76" t="str">
        <f t="shared" si="87"/>
        <v/>
      </c>
      <c r="F963" s="76" t="str">
        <f t="shared" si="88"/>
        <v/>
      </c>
      <c r="G963" s="76" t="str">
        <f t="shared" si="89"/>
        <v/>
      </c>
    </row>
    <row r="964" spans="1:7">
      <c r="A964" s="73" t="str">
        <f t="shared" ref="A964:A1027" si="90">IF(G963="","",IF(OR(A963&gt;=nper,ROUND(G963,2)&lt;=0),"",A963+1))</f>
        <v/>
      </c>
      <c r="B964" s="74" t="str">
        <f t="shared" ref="B964:B1027" si="91">IF(A964="","",IF(OR(periods_per_year=26,periods_per_year=52),IF(periods_per_year=26,IF(A964=1,fpdate,B963+14),IF(periods_per_year=52,IF(A964=1,fpdate,B963+7),"n/a")),IF(periods_per_year=24,DATE(YEAR(fpdate),MONTH(fpdate)+(A964-1)/2+IF(AND(DAY(fpdate)&gt;=15,MOD(A964,2)=0),1,0),IF(MOD(A964,2)=0,IF(DAY(fpdate)&gt;=15,DAY(fpdate)-14,DAY(fpdate)+14),DAY(fpdate))),IF(DAY(DATE(YEAR(fpdate),MONTH(fpdate)+A964-1,DAY(fpdate)))&lt;&gt;DAY(fpdate),DATE(YEAR(fpdate),MONTH(fpdate)+A964,0),DATE(YEAR(fpdate),MONTH(fpdate)+A964-1,DAY(fpdate))))))</f>
        <v/>
      </c>
      <c r="C964" s="75" t="str">
        <f>IF(A964="","",IF(variable,IF(A964&lt;MortgageCalculator!$L$6*periods_per_year,start_rate,IF(MortgageCalculator!$L$10&gt;=0,MIN(MortgageCalculator!$L$7,start_rate+MortgageCalculator!$L$10*ROUNDUP((A964-MortgageCalculator!$L$6*periods_per_year)/MortgageCalculator!$L$9,0)),MAX(MortgageCalculator!$L$8,start_rate+MortgageCalculator!$L$10*ROUNDUP((A964-MortgageCalculator!$L$6*periods_per_year)/MortgageCalculator!$L$9,0)))),start_rate))</f>
        <v/>
      </c>
      <c r="D964" s="76" t="str">
        <f t="shared" ref="D964:D1027" si="92">IF(A964="","",ROUND((((1+C964/CP)^(CP/periods_per_year))-1)*G963,2))</f>
        <v/>
      </c>
      <c r="E964" s="76" t="str">
        <f t="shared" ref="E964:E1027" si="93">IF(A964="","",IF(A964=nper,G963+D964,MIN(G963+D964,IF(C964=C963,E963,ROUND(-PMT(((1+C964/CP)^(CP/periods_per_year))-1,nper-A964+1,G963),2)))))</f>
        <v/>
      </c>
      <c r="F964" s="76" t="str">
        <f t="shared" ref="F964:F1027" si="94">IF(A964="","",E964-D964)</f>
        <v/>
      </c>
      <c r="G964" s="76" t="str">
        <f t="shared" ref="G964:G1027" si="95">IF(A964="","",G963-F964)</f>
        <v/>
      </c>
    </row>
    <row r="965" spans="1:7">
      <c r="A965" s="73" t="str">
        <f t="shared" si="90"/>
        <v/>
      </c>
      <c r="B965" s="74" t="str">
        <f t="shared" si="91"/>
        <v/>
      </c>
      <c r="C965" s="75" t="str">
        <f>IF(A965="","",IF(variable,IF(A965&lt;MortgageCalculator!$L$6*periods_per_year,start_rate,IF(MortgageCalculator!$L$10&gt;=0,MIN(MortgageCalculator!$L$7,start_rate+MortgageCalculator!$L$10*ROUNDUP((A965-MortgageCalculator!$L$6*periods_per_year)/MortgageCalculator!$L$9,0)),MAX(MortgageCalculator!$L$8,start_rate+MortgageCalculator!$L$10*ROUNDUP((A965-MortgageCalculator!$L$6*periods_per_year)/MortgageCalculator!$L$9,0)))),start_rate))</f>
        <v/>
      </c>
      <c r="D965" s="76" t="str">
        <f t="shared" si="92"/>
        <v/>
      </c>
      <c r="E965" s="76" t="str">
        <f t="shared" si="93"/>
        <v/>
      </c>
      <c r="F965" s="76" t="str">
        <f t="shared" si="94"/>
        <v/>
      </c>
      <c r="G965" s="76" t="str">
        <f t="shared" si="95"/>
        <v/>
      </c>
    </row>
    <row r="966" spans="1:7">
      <c r="A966" s="73" t="str">
        <f t="shared" si="90"/>
        <v/>
      </c>
      <c r="B966" s="74" t="str">
        <f t="shared" si="91"/>
        <v/>
      </c>
      <c r="C966" s="75" t="str">
        <f>IF(A966="","",IF(variable,IF(A966&lt;MortgageCalculator!$L$6*periods_per_year,start_rate,IF(MortgageCalculator!$L$10&gt;=0,MIN(MortgageCalculator!$L$7,start_rate+MortgageCalculator!$L$10*ROUNDUP((A966-MortgageCalculator!$L$6*periods_per_year)/MortgageCalculator!$L$9,0)),MAX(MortgageCalculator!$L$8,start_rate+MortgageCalculator!$L$10*ROUNDUP((A966-MortgageCalculator!$L$6*periods_per_year)/MortgageCalculator!$L$9,0)))),start_rate))</f>
        <v/>
      </c>
      <c r="D966" s="76" t="str">
        <f t="shared" si="92"/>
        <v/>
      </c>
      <c r="E966" s="76" t="str">
        <f t="shared" si="93"/>
        <v/>
      </c>
      <c r="F966" s="76" t="str">
        <f t="shared" si="94"/>
        <v/>
      </c>
      <c r="G966" s="76" t="str">
        <f t="shared" si="95"/>
        <v/>
      </c>
    </row>
    <row r="967" spans="1:7">
      <c r="A967" s="73" t="str">
        <f t="shared" si="90"/>
        <v/>
      </c>
      <c r="B967" s="74" t="str">
        <f t="shared" si="91"/>
        <v/>
      </c>
      <c r="C967" s="75" t="str">
        <f>IF(A967="","",IF(variable,IF(A967&lt;MortgageCalculator!$L$6*periods_per_year,start_rate,IF(MortgageCalculator!$L$10&gt;=0,MIN(MortgageCalculator!$L$7,start_rate+MortgageCalculator!$L$10*ROUNDUP((A967-MortgageCalculator!$L$6*periods_per_year)/MortgageCalculator!$L$9,0)),MAX(MortgageCalculator!$L$8,start_rate+MortgageCalculator!$L$10*ROUNDUP((A967-MortgageCalculator!$L$6*periods_per_year)/MortgageCalculator!$L$9,0)))),start_rate))</f>
        <v/>
      </c>
      <c r="D967" s="76" t="str">
        <f t="shared" si="92"/>
        <v/>
      </c>
      <c r="E967" s="76" t="str">
        <f t="shared" si="93"/>
        <v/>
      </c>
      <c r="F967" s="76" t="str">
        <f t="shared" si="94"/>
        <v/>
      </c>
      <c r="G967" s="76" t="str">
        <f t="shared" si="95"/>
        <v/>
      </c>
    </row>
    <row r="968" spans="1:7">
      <c r="A968" s="73" t="str">
        <f t="shared" si="90"/>
        <v/>
      </c>
      <c r="B968" s="74" t="str">
        <f t="shared" si="91"/>
        <v/>
      </c>
      <c r="C968" s="75" t="str">
        <f>IF(A968="","",IF(variable,IF(A968&lt;MortgageCalculator!$L$6*periods_per_year,start_rate,IF(MortgageCalculator!$L$10&gt;=0,MIN(MortgageCalculator!$L$7,start_rate+MortgageCalculator!$L$10*ROUNDUP((A968-MortgageCalculator!$L$6*periods_per_year)/MortgageCalculator!$L$9,0)),MAX(MortgageCalculator!$L$8,start_rate+MortgageCalculator!$L$10*ROUNDUP((A968-MortgageCalculator!$L$6*periods_per_year)/MortgageCalculator!$L$9,0)))),start_rate))</f>
        <v/>
      </c>
      <c r="D968" s="76" t="str">
        <f t="shared" si="92"/>
        <v/>
      </c>
      <c r="E968" s="76" t="str">
        <f t="shared" si="93"/>
        <v/>
      </c>
      <c r="F968" s="76" t="str">
        <f t="shared" si="94"/>
        <v/>
      </c>
      <c r="G968" s="76" t="str">
        <f t="shared" si="95"/>
        <v/>
      </c>
    </row>
    <row r="969" spans="1:7">
      <c r="A969" s="73" t="str">
        <f t="shared" si="90"/>
        <v/>
      </c>
      <c r="B969" s="74" t="str">
        <f t="shared" si="91"/>
        <v/>
      </c>
      <c r="C969" s="75" t="str">
        <f>IF(A969="","",IF(variable,IF(A969&lt;MortgageCalculator!$L$6*periods_per_year,start_rate,IF(MortgageCalculator!$L$10&gt;=0,MIN(MortgageCalculator!$L$7,start_rate+MortgageCalculator!$L$10*ROUNDUP((A969-MortgageCalculator!$L$6*periods_per_year)/MortgageCalculator!$L$9,0)),MAX(MortgageCalculator!$L$8,start_rate+MortgageCalculator!$L$10*ROUNDUP((A969-MortgageCalculator!$L$6*periods_per_year)/MortgageCalculator!$L$9,0)))),start_rate))</f>
        <v/>
      </c>
      <c r="D969" s="76" t="str">
        <f t="shared" si="92"/>
        <v/>
      </c>
      <c r="E969" s="76" t="str">
        <f t="shared" si="93"/>
        <v/>
      </c>
      <c r="F969" s="76" t="str">
        <f t="shared" si="94"/>
        <v/>
      </c>
      <c r="G969" s="76" t="str">
        <f t="shared" si="95"/>
        <v/>
      </c>
    </row>
    <row r="970" spans="1:7">
      <c r="A970" s="73" t="str">
        <f t="shared" si="90"/>
        <v/>
      </c>
      <c r="B970" s="74" t="str">
        <f t="shared" si="91"/>
        <v/>
      </c>
      <c r="C970" s="75" t="str">
        <f>IF(A970="","",IF(variable,IF(A970&lt;MortgageCalculator!$L$6*periods_per_year,start_rate,IF(MortgageCalculator!$L$10&gt;=0,MIN(MortgageCalculator!$L$7,start_rate+MortgageCalculator!$L$10*ROUNDUP((A970-MortgageCalculator!$L$6*periods_per_year)/MortgageCalculator!$L$9,0)),MAX(MortgageCalculator!$L$8,start_rate+MortgageCalculator!$L$10*ROUNDUP((A970-MortgageCalculator!$L$6*periods_per_year)/MortgageCalculator!$L$9,0)))),start_rate))</f>
        <v/>
      </c>
      <c r="D970" s="76" t="str">
        <f t="shared" si="92"/>
        <v/>
      </c>
      <c r="E970" s="76" t="str">
        <f t="shared" si="93"/>
        <v/>
      </c>
      <c r="F970" s="76" t="str">
        <f t="shared" si="94"/>
        <v/>
      </c>
      <c r="G970" s="76" t="str">
        <f t="shared" si="95"/>
        <v/>
      </c>
    </row>
    <row r="971" spans="1:7">
      <c r="A971" s="73" t="str">
        <f t="shared" si="90"/>
        <v/>
      </c>
      <c r="B971" s="74" t="str">
        <f t="shared" si="91"/>
        <v/>
      </c>
      <c r="C971" s="75" t="str">
        <f>IF(A971="","",IF(variable,IF(A971&lt;MortgageCalculator!$L$6*periods_per_year,start_rate,IF(MortgageCalculator!$L$10&gt;=0,MIN(MortgageCalculator!$L$7,start_rate+MortgageCalculator!$L$10*ROUNDUP((A971-MortgageCalculator!$L$6*periods_per_year)/MortgageCalculator!$L$9,0)),MAX(MortgageCalculator!$L$8,start_rate+MortgageCalculator!$L$10*ROUNDUP((A971-MortgageCalculator!$L$6*periods_per_year)/MortgageCalculator!$L$9,0)))),start_rate))</f>
        <v/>
      </c>
      <c r="D971" s="76" t="str">
        <f t="shared" si="92"/>
        <v/>
      </c>
      <c r="E971" s="76" t="str">
        <f t="shared" si="93"/>
        <v/>
      </c>
      <c r="F971" s="76" t="str">
        <f t="shared" si="94"/>
        <v/>
      </c>
      <c r="G971" s="76" t="str">
        <f t="shared" si="95"/>
        <v/>
      </c>
    </row>
    <row r="972" spans="1:7">
      <c r="A972" s="73" t="str">
        <f t="shared" si="90"/>
        <v/>
      </c>
      <c r="B972" s="74" t="str">
        <f t="shared" si="91"/>
        <v/>
      </c>
      <c r="C972" s="75" t="str">
        <f>IF(A972="","",IF(variable,IF(A972&lt;MortgageCalculator!$L$6*periods_per_year,start_rate,IF(MortgageCalculator!$L$10&gt;=0,MIN(MortgageCalculator!$L$7,start_rate+MortgageCalculator!$L$10*ROUNDUP((A972-MortgageCalculator!$L$6*periods_per_year)/MortgageCalculator!$L$9,0)),MAX(MortgageCalculator!$L$8,start_rate+MortgageCalculator!$L$10*ROUNDUP((A972-MortgageCalculator!$L$6*periods_per_year)/MortgageCalculator!$L$9,0)))),start_rate))</f>
        <v/>
      </c>
      <c r="D972" s="76" t="str">
        <f t="shared" si="92"/>
        <v/>
      </c>
      <c r="E972" s="76" t="str">
        <f t="shared" si="93"/>
        <v/>
      </c>
      <c r="F972" s="76" t="str">
        <f t="shared" si="94"/>
        <v/>
      </c>
      <c r="G972" s="76" t="str">
        <f t="shared" si="95"/>
        <v/>
      </c>
    </row>
    <row r="973" spans="1:7">
      <c r="A973" s="73" t="str">
        <f t="shared" si="90"/>
        <v/>
      </c>
      <c r="B973" s="74" t="str">
        <f t="shared" si="91"/>
        <v/>
      </c>
      <c r="C973" s="75" t="str">
        <f>IF(A973="","",IF(variable,IF(A973&lt;MortgageCalculator!$L$6*periods_per_year,start_rate,IF(MortgageCalculator!$L$10&gt;=0,MIN(MortgageCalculator!$L$7,start_rate+MortgageCalculator!$L$10*ROUNDUP((A973-MortgageCalculator!$L$6*periods_per_year)/MortgageCalculator!$L$9,0)),MAX(MortgageCalculator!$L$8,start_rate+MortgageCalculator!$L$10*ROUNDUP((A973-MortgageCalculator!$L$6*periods_per_year)/MortgageCalculator!$L$9,0)))),start_rate))</f>
        <v/>
      </c>
      <c r="D973" s="76" t="str">
        <f t="shared" si="92"/>
        <v/>
      </c>
      <c r="E973" s="76" t="str">
        <f t="shared" si="93"/>
        <v/>
      </c>
      <c r="F973" s="76" t="str">
        <f t="shared" si="94"/>
        <v/>
      </c>
      <c r="G973" s="76" t="str">
        <f t="shared" si="95"/>
        <v/>
      </c>
    </row>
    <row r="974" spans="1:7">
      <c r="A974" s="73" t="str">
        <f t="shared" si="90"/>
        <v/>
      </c>
      <c r="B974" s="74" t="str">
        <f t="shared" si="91"/>
        <v/>
      </c>
      <c r="C974" s="75" t="str">
        <f>IF(A974="","",IF(variable,IF(A974&lt;MortgageCalculator!$L$6*periods_per_year,start_rate,IF(MortgageCalculator!$L$10&gt;=0,MIN(MortgageCalculator!$L$7,start_rate+MortgageCalculator!$L$10*ROUNDUP((A974-MortgageCalculator!$L$6*periods_per_year)/MortgageCalculator!$L$9,0)),MAX(MortgageCalculator!$L$8,start_rate+MortgageCalculator!$L$10*ROUNDUP((A974-MortgageCalculator!$L$6*periods_per_year)/MortgageCalculator!$L$9,0)))),start_rate))</f>
        <v/>
      </c>
      <c r="D974" s="76" t="str">
        <f t="shared" si="92"/>
        <v/>
      </c>
      <c r="E974" s="76" t="str">
        <f t="shared" si="93"/>
        <v/>
      </c>
      <c r="F974" s="76" t="str">
        <f t="shared" si="94"/>
        <v/>
      </c>
      <c r="G974" s="76" t="str">
        <f t="shared" si="95"/>
        <v/>
      </c>
    </row>
    <row r="975" spans="1:7">
      <c r="A975" s="73" t="str">
        <f t="shared" si="90"/>
        <v/>
      </c>
      <c r="B975" s="74" t="str">
        <f t="shared" si="91"/>
        <v/>
      </c>
      <c r="C975" s="75" t="str">
        <f>IF(A975="","",IF(variable,IF(A975&lt;MortgageCalculator!$L$6*periods_per_year,start_rate,IF(MortgageCalculator!$L$10&gt;=0,MIN(MortgageCalculator!$L$7,start_rate+MortgageCalculator!$L$10*ROUNDUP((A975-MortgageCalculator!$L$6*periods_per_year)/MortgageCalculator!$L$9,0)),MAX(MortgageCalculator!$L$8,start_rate+MortgageCalculator!$L$10*ROUNDUP((A975-MortgageCalculator!$L$6*periods_per_year)/MortgageCalculator!$L$9,0)))),start_rate))</f>
        <v/>
      </c>
      <c r="D975" s="76" t="str">
        <f t="shared" si="92"/>
        <v/>
      </c>
      <c r="E975" s="76" t="str">
        <f t="shared" si="93"/>
        <v/>
      </c>
      <c r="F975" s="76" t="str">
        <f t="shared" si="94"/>
        <v/>
      </c>
      <c r="G975" s="76" t="str">
        <f t="shared" si="95"/>
        <v/>
      </c>
    </row>
    <row r="976" spans="1:7">
      <c r="A976" s="73" t="str">
        <f t="shared" si="90"/>
        <v/>
      </c>
      <c r="B976" s="74" t="str">
        <f t="shared" si="91"/>
        <v/>
      </c>
      <c r="C976" s="75" t="str">
        <f>IF(A976="","",IF(variable,IF(A976&lt;MortgageCalculator!$L$6*periods_per_year,start_rate,IF(MortgageCalculator!$L$10&gt;=0,MIN(MortgageCalculator!$L$7,start_rate+MortgageCalculator!$L$10*ROUNDUP((A976-MortgageCalculator!$L$6*periods_per_year)/MortgageCalculator!$L$9,0)),MAX(MortgageCalculator!$L$8,start_rate+MortgageCalculator!$L$10*ROUNDUP((A976-MortgageCalculator!$L$6*periods_per_year)/MortgageCalculator!$L$9,0)))),start_rate))</f>
        <v/>
      </c>
      <c r="D976" s="76" t="str">
        <f t="shared" si="92"/>
        <v/>
      </c>
      <c r="E976" s="76" t="str">
        <f t="shared" si="93"/>
        <v/>
      </c>
      <c r="F976" s="76" t="str">
        <f t="shared" si="94"/>
        <v/>
      </c>
      <c r="G976" s="76" t="str">
        <f t="shared" si="95"/>
        <v/>
      </c>
    </row>
    <row r="977" spans="1:7">
      <c r="A977" s="73" t="str">
        <f t="shared" si="90"/>
        <v/>
      </c>
      <c r="B977" s="74" t="str">
        <f t="shared" si="91"/>
        <v/>
      </c>
      <c r="C977" s="75" t="str">
        <f>IF(A977="","",IF(variable,IF(A977&lt;MortgageCalculator!$L$6*periods_per_year,start_rate,IF(MortgageCalculator!$L$10&gt;=0,MIN(MortgageCalculator!$L$7,start_rate+MortgageCalculator!$L$10*ROUNDUP((A977-MortgageCalculator!$L$6*periods_per_year)/MortgageCalculator!$L$9,0)),MAX(MortgageCalculator!$L$8,start_rate+MortgageCalculator!$L$10*ROUNDUP((A977-MortgageCalculator!$L$6*periods_per_year)/MortgageCalculator!$L$9,0)))),start_rate))</f>
        <v/>
      </c>
      <c r="D977" s="76" t="str">
        <f t="shared" si="92"/>
        <v/>
      </c>
      <c r="E977" s="76" t="str">
        <f t="shared" si="93"/>
        <v/>
      </c>
      <c r="F977" s="76" t="str">
        <f t="shared" si="94"/>
        <v/>
      </c>
      <c r="G977" s="76" t="str">
        <f t="shared" si="95"/>
        <v/>
      </c>
    </row>
    <row r="978" spans="1:7">
      <c r="A978" s="73" t="str">
        <f t="shared" si="90"/>
        <v/>
      </c>
      <c r="B978" s="74" t="str">
        <f t="shared" si="91"/>
        <v/>
      </c>
      <c r="C978" s="75" t="str">
        <f>IF(A978="","",IF(variable,IF(A978&lt;MortgageCalculator!$L$6*periods_per_year,start_rate,IF(MortgageCalculator!$L$10&gt;=0,MIN(MortgageCalculator!$L$7,start_rate+MortgageCalculator!$L$10*ROUNDUP((A978-MortgageCalculator!$L$6*periods_per_year)/MortgageCalculator!$L$9,0)),MAX(MortgageCalculator!$L$8,start_rate+MortgageCalculator!$L$10*ROUNDUP((A978-MortgageCalculator!$L$6*periods_per_year)/MortgageCalculator!$L$9,0)))),start_rate))</f>
        <v/>
      </c>
      <c r="D978" s="76" t="str">
        <f t="shared" si="92"/>
        <v/>
      </c>
      <c r="E978" s="76" t="str">
        <f t="shared" si="93"/>
        <v/>
      </c>
      <c r="F978" s="76" t="str">
        <f t="shared" si="94"/>
        <v/>
      </c>
      <c r="G978" s="76" t="str">
        <f t="shared" si="95"/>
        <v/>
      </c>
    </row>
    <row r="979" spans="1:7">
      <c r="A979" s="73" t="str">
        <f t="shared" si="90"/>
        <v/>
      </c>
      <c r="B979" s="74" t="str">
        <f t="shared" si="91"/>
        <v/>
      </c>
      <c r="C979" s="75" t="str">
        <f>IF(A979="","",IF(variable,IF(A979&lt;MortgageCalculator!$L$6*periods_per_year,start_rate,IF(MortgageCalculator!$L$10&gt;=0,MIN(MortgageCalculator!$L$7,start_rate+MortgageCalculator!$L$10*ROUNDUP((A979-MortgageCalculator!$L$6*periods_per_year)/MortgageCalculator!$L$9,0)),MAX(MortgageCalculator!$L$8,start_rate+MortgageCalculator!$L$10*ROUNDUP((A979-MortgageCalculator!$L$6*periods_per_year)/MortgageCalculator!$L$9,0)))),start_rate))</f>
        <v/>
      </c>
      <c r="D979" s="76" t="str">
        <f t="shared" si="92"/>
        <v/>
      </c>
      <c r="E979" s="76" t="str">
        <f t="shared" si="93"/>
        <v/>
      </c>
      <c r="F979" s="76" t="str">
        <f t="shared" si="94"/>
        <v/>
      </c>
      <c r="G979" s="76" t="str">
        <f t="shared" si="95"/>
        <v/>
      </c>
    </row>
    <row r="980" spans="1:7">
      <c r="A980" s="73" t="str">
        <f t="shared" si="90"/>
        <v/>
      </c>
      <c r="B980" s="74" t="str">
        <f t="shared" si="91"/>
        <v/>
      </c>
      <c r="C980" s="75" t="str">
        <f>IF(A980="","",IF(variable,IF(A980&lt;MortgageCalculator!$L$6*periods_per_year,start_rate,IF(MortgageCalculator!$L$10&gt;=0,MIN(MortgageCalculator!$L$7,start_rate+MortgageCalculator!$L$10*ROUNDUP((A980-MortgageCalculator!$L$6*periods_per_year)/MortgageCalculator!$L$9,0)),MAX(MortgageCalculator!$L$8,start_rate+MortgageCalculator!$L$10*ROUNDUP((A980-MortgageCalculator!$L$6*periods_per_year)/MortgageCalculator!$L$9,0)))),start_rate))</f>
        <v/>
      </c>
      <c r="D980" s="76" t="str">
        <f t="shared" si="92"/>
        <v/>
      </c>
      <c r="E980" s="76" t="str">
        <f t="shared" si="93"/>
        <v/>
      </c>
      <c r="F980" s="76" t="str">
        <f t="shared" si="94"/>
        <v/>
      </c>
      <c r="G980" s="76" t="str">
        <f t="shared" si="95"/>
        <v/>
      </c>
    </row>
    <row r="981" spans="1:7">
      <c r="A981" s="73" t="str">
        <f t="shared" si="90"/>
        <v/>
      </c>
      <c r="B981" s="74" t="str">
        <f t="shared" si="91"/>
        <v/>
      </c>
      <c r="C981" s="75" t="str">
        <f>IF(A981="","",IF(variable,IF(A981&lt;MortgageCalculator!$L$6*periods_per_year,start_rate,IF(MortgageCalculator!$L$10&gt;=0,MIN(MortgageCalculator!$L$7,start_rate+MortgageCalculator!$L$10*ROUNDUP((A981-MortgageCalculator!$L$6*periods_per_year)/MortgageCalculator!$L$9,0)),MAX(MortgageCalculator!$L$8,start_rate+MortgageCalculator!$L$10*ROUNDUP((A981-MortgageCalculator!$L$6*periods_per_year)/MortgageCalculator!$L$9,0)))),start_rate))</f>
        <v/>
      </c>
      <c r="D981" s="76" t="str">
        <f t="shared" si="92"/>
        <v/>
      </c>
      <c r="E981" s="76" t="str">
        <f t="shared" si="93"/>
        <v/>
      </c>
      <c r="F981" s="76" t="str">
        <f t="shared" si="94"/>
        <v/>
      </c>
      <c r="G981" s="76" t="str">
        <f t="shared" si="95"/>
        <v/>
      </c>
    </row>
    <row r="982" spans="1:7">
      <c r="A982" s="73" t="str">
        <f t="shared" si="90"/>
        <v/>
      </c>
      <c r="B982" s="74" t="str">
        <f t="shared" si="91"/>
        <v/>
      </c>
      <c r="C982" s="75" t="str">
        <f>IF(A982="","",IF(variable,IF(A982&lt;MortgageCalculator!$L$6*periods_per_year,start_rate,IF(MortgageCalculator!$L$10&gt;=0,MIN(MortgageCalculator!$L$7,start_rate+MortgageCalculator!$L$10*ROUNDUP((A982-MortgageCalculator!$L$6*periods_per_year)/MortgageCalculator!$L$9,0)),MAX(MortgageCalculator!$L$8,start_rate+MortgageCalculator!$L$10*ROUNDUP((A982-MortgageCalculator!$L$6*periods_per_year)/MortgageCalculator!$L$9,0)))),start_rate))</f>
        <v/>
      </c>
      <c r="D982" s="76" t="str">
        <f t="shared" si="92"/>
        <v/>
      </c>
      <c r="E982" s="76" t="str">
        <f t="shared" si="93"/>
        <v/>
      </c>
      <c r="F982" s="76" t="str">
        <f t="shared" si="94"/>
        <v/>
      </c>
      <c r="G982" s="76" t="str">
        <f t="shared" si="95"/>
        <v/>
      </c>
    </row>
    <row r="983" spans="1:7">
      <c r="A983" s="73" t="str">
        <f t="shared" si="90"/>
        <v/>
      </c>
      <c r="B983" s="74" t="str">
        <f t="shared" si="91"/>
        <v/>
      </c>
      <c r="C983" s="75" t="str">
        <f>IF(A983="","",IF(variable,IF(A983&lt;MortgageCalculator!$L$6*periods_per_year,start_rate,IF(MortgageCalculator!$L$10&gt;=0,MIN(MortgageCalculator!$L$7,start_rate+MortgageCalculator!$L$10*ROUNDUP((A983-MortgageCalculator!$L$6*periods_per_year)/MortgageCalculator!$L$9,0)),MAX(MortgageCalculator!$L$8,start_rate+MortgageCalculator!$L$10*ROUNDUP((A983-MortgageCalculator!$L$6*periods_per_year)/MortgageCalculator!$L$9,0)))),start_rate))</f>
        <v/>
      </c>
      <c r="D983" s="76" t="str">
        <f t="shared" si="92"/>
        <v/>
      </c>
      <c r="E983" s="76" t="str">
        <f t="shared" si="93"/>
        <v/>
      </c>
      <c r="F983" s="76" t="str">
        <f t="shared" si="94"/>
        <v/>
      </c>
      <c r="G983" s="76" t="str">
        <f t="shared" si="95"/>
        <v/>
      </c>
    </row>
    <row r="984" spans="1:7">
      <c r="A984" s="73" t="str">
        <f t="shared" si="90"/>
        <v/>
      </c>
      <c r="B984" s="74" t="str">
        <f t="shared" si="91"/>
        <v/>
      </c>
      <c r="C984" s="75" t="str">
        <f>IF(A984="","",IF(variable,IF(A984&lt;MortgageCalculator!$L$6*periods_per_year,start_rate,IF(MortgageCalculator!$L$10&gt;=0,MIN(MortgageCalculator!$L$7,start_rate+MortgageCalculator!$L$10*ROUNDUP((A984-MortgageCalculator!$L$6*periods_per_year)/MortgageCalculator!$L$9,0)),MAX(MortgageCalculator!$L$8,start_rate+MortgageCalculator!$L$10*ROUNDUP((A984-MortgageCalculator!$L$6*periods_per_year)/MortgageCalculator!$L$9,0)))),start_rate))</f>
        <v/>
      </c>
      <c r="D984" s="76" t="str">
        <f t="shared" si="92"/>
        <v/>
      </c>
      <c r="E984" s="76" t="str">
        <f t="shared" si="93"/>
        <v/>
      </c>
      <c r="F984" s="76" t="str">
        <f t="shared" si="94"/>
        <v/>
      </c>
      <c r="G984" s="76" t="str">
        <f t="shared" si="95"/>
        <v/>
      </c>
    </row>
    <row r="985" spans="1:7">
      <c r="A985" s="73" t="str">
        <f t="shared" si="90"/>
        <v/>
      </c>
      <c r="B985" s="74" t="str">
        <f t="shared" si="91"/>
        <v/>
      </c>
      <c r="C985" s="75" t="str">
        <f>IF(A985="","",IF(variable,IF(A985&lt;MortgageCalculator!$L$6*periods_per_year,start_rate,IF(MortgageCalculator!$L$10&gt;=0,MIN(MortgageCalculator!$L$7,start_rate+MortgageCalculator!$L$10*ROUNDUP((A985-MortgageCalculator!$L$6*periods_per_year)/MortgageCalculator!$L$9,0)),MAX(MortgageCalculator!$L$8,start_rate+MortgageCalculator!$L$10*ROUNDUP((A985-MortgageCalculator!$L$6*periods_per_year)/MortgageCalculator!$L$9,0)))),start_rate))</f>
        <v/>
      </c>
      <c r="D985" s="76" t="str">
        <f t="shared" si="92"/>
        <v/>
      </c>
      <c r="E985" s="76" t="str">
        <f t="shared" si="93"/>
        <v/>
      </c>
      <c r="F985" s="76" t="str">
        <f t="shared" si="94"/>
        <v/>
      </c>
      <c r="G985" s="76" t="str">
        <f t="shared" si="95"/>
        <v/>
      </c>
    </row>
    <row r="986" spans="1:7">
      <c r="A986" s="73" t="str">
        <f t="shared" si="90"/>
        <v/>
      </c>
      <c r="B986" s="74" t="str">
        <f t="shared" si="91"/>
        <v/>
      </c>
      <c r="C986" s="75" t="str">
        <f>IF(A986="","",IF(variable,IF(A986&lt;MortgageCalculator!$L$6*periods_per_year,start_rate,IF(MortgageCalculator!$L$10&gt;=0,MIN(MortgageCalculator!$L$7,start_rate+MortgageCalculator!$L$10*ROUNDUP((A986-MortgageCalculator!$L$6*periods_per_year)/MortgageCalculator!$L$9,0)),MAX(MortgageCalculator!$L$8,start_rate+MortgageCalculator!$L$10*ROUNDUP((A986-MortgageCalculator!$L$6*periods_per_year)/MortgageCalculator!$L$9,0)))),start_rate))</f>
        <v/>
      </c>
      <c r="D986" s="76" t="str">
        <f t="shared" si="92"/>
        <v/>
      </c>
      <c r="E986" s="76" t="str">
        <f t="shared" si="93"/>
        <v/>
      </c>
      <c r="F986" s="76" t="str">
        <f t="shared" si="94"/>
        <v/>
      </c>
      <c r="G986" s="76" t="str">
        <f t="shared" si="95"/>
        <v/>
      </c>
    </row>
    <row r="987" spans="1:7">
      <c r="A987" s="73" t="str">
        <f t="shared" si="90"/>
        <v/>
      </c>
      <c r="B987" s="74" t="str">
        <f t="shared" si="91"/>
        <v/>
      </c>
      <c r="C987" s="75" t="str">
        <f>IF(A987="","",IF(variable,IF(A987&lt;MortgageCalculator!$L$6*periods_per_year,start_rate,IF(MortgageCalculator!$L$10&gt;=0,MIN(MortgageCalculator!$L$7,start_rate+MortgageCalculator!$L$10*ROUNDUP((A987-MortgageCalculator!$L$6*periods_per_year)/MortgageCalculator!$L$9,0)),MAX(MortgageCalculator!$L$8,start_rate+MortgageCalculator!$L$10*ROUNDUP((A987-MortgageCalculator!$L$6*periods_per_year)/MortgageCalculator!$L$9,0)))),start_rate))</f>
        <v/>
      </c>
      <c r="D987" s="76" t="str">
        <f t="shared" si="92"/>
        <v/>
      </c>
      <c r="E987" s="76" t="str">
        <f t="shared" si="93"/>
        <v/>
      </c>
      <c r="F987" s="76" t="str">
        <f t="shared" si="94"/>
        <v/>
      </c>
      <c r="G987" s="76" t="str">
        <f t="shared" si="95"/>
        <v/>
      </c>
    </row>
    <row r="988" spans="1:7">
      <c r="A988" s="73" t="str">
        <f t="shared" si="90"/>
        <v/>
      </c>
      <c r="B988" s="74" t="str">
        <f t="shared" si="91"/>
        <v/>
      </c>
      <c r="C988" s="75" t="str">
        <f>IF(A988="","",IF(variable,IF(A988&lt;MortgageCalculator!$L$6*periods_per_year,start_rate,IF(MortgageCalculator!$L$10&gt;=0,MIN(MortgageCalculator!$L$7,start_rate+MortgageCalculator!$L$10*ROUNDUP((A988-MortgageCalculator!$L$6*periods_per_year)/MortgageCalculator!$L$9,0)),MAX(MortgageCalculator!$L$8,start_rate+MortgageCalculator!$L$10*ROUNDUP((A988-MortgageCalculator!$L$6*periods_per_year)/MortgageCalculator!$L$9,0)))),start_rate))</f>
        <v/>
      </c>
      <c r="D988" s="76" t="str">
        <f t="shared" si="92"/>
        <v/>
      </c>
      <c r="E988" s="76" t="str">
        <f t="shared" si="93"/>
        <v/>
      </c>
      <c r="F988" s="76" t="str">
        <f t="shared" si="94"/>
        <v/>
      </c>
      <c r="G988" s="76" t="str">
        <f t="shared" si="95"/>
        <v/>
      </c>
    </row>
    <row r="989" spans="1:7">
      <c r="A989" s="73" t="str">
        <f t="shared" si="90"/>
        <v/>
      </c>
      <c r="B989" s="74" t="str">
        <f t="shared" si="91"/>
        <v/>
      </c>
      <c r="C989" s="75" t="str">
        <f>IF(A989="","",IF(variable,IF(A989&lt;MortgageCalculator!$L$6*periods_per_year,start_rate,IF(MortgageCalculator!$L$10&gt;=0,MIN(MortgageCalculator!$L$7,start_rate+MortgageCalculator!$L$10*ROUNDUP((A989-MortgageCalculator!$L$6*periods_per_year)/MortgageCalculator!$L$9,0)),MAX(MortgageCalculator!$L$8,start_rate+MortgageCalculator!$L$10*ROUNDUP((A989-MortgageCalculator!$L$6*periods_per_year)/MortgageCalculator!$L$9,0)))),start_rate))</f>
        <v/>
      </c>
      <c r="D989" s="76" t="str">
        <f t="shared" si="92"/>
        <v/>
      </c>
      <c r="E989" s="76" t="str">
        <f t="shared" si="93"/>
        <v/>
      </c>
      <c r="F989" s="76" t="str">
        <f t="shared" si="94"/>
        <v/>
      </c>
      <c r="G989" s="76" t="str">
        <f t="shared" si="95"/>
        <v/>
      </c>
    </row>
    <row r="990" spans="1:7">
      <c r="A990" s="73" t="str">
        <f t="shared" si="90"/>
        <v/>
      </c>
      <c r="B990" s="74" t="str">
        <f t="shared" si="91"/>
        <v/>
      </c>
      <c r="C990" s="75" t="str">
        <f>IF(A990="","",IF(variable,IF(A990&lt;MortgageCalculator!$L$6*periods_per_year,start_rate,IF(MortgageCalculator!$L$10&gt;=0,MIN(MortgageCalculator!$L$7,start_rate+MortgageCalculator!$L$10*ROUNDUP((A990-MortgageCalculator!$L$6*periods_per_year)/MortgageCalculator!$L$9,0)),MAX(MortgageCalculator!$L$8,start_rate+MortgageCalculator!$L$10*ROUNDUP((A990-MortgageCalculator!$L$6*periods_per_year)/MortgageCalculator!$L$9,0)))),start_rate))</f>
        <v/>
      </c>
      <c r="D990" s="76" t="str">
        <f t="shared" si="92"/>
        <v/>
      </c>
      <c r="E990" s="76" t="str">
        <f t="shared" si="93"/>
        <v/>
      </c>
      <c r="F990" s="76" t="str">
        <f t="shared" si="94"/>
        <v/>
      </c>
      <c r="G990" s="76" t="str">
        <f t="shared" si="95"/>
        <v/>
      </c>
    </row>
    <row r="991" spans="1:7">
      <c r="A991" s="73" t="str">
        <f t="shared" si="90"/>
        <v/>
      </c>
      <c r="B991" s="74" t="str">
        <f t="shared" si="91"/>
        <v/>
      </c>
      <c r="C991" s="75" t="str">
        <f>IF(A991="","",IF(variable,IF(A991&lt;MortgageCalculator!$L$6*periods_per_year,start_rate,IF(MortgageCalculator!$L$10&gt;=0,MIN(MortgageCalculator!$L$7,start_rate+MortgageCalculator!$L$10*ROUNDUP((A991-MortgageCalculator!$L$6*periods_per_year)/MortgageCalculator!$L$9,0)),MAX(MortgageCalculator!$L$8,start_rate+MortgageCalculator!$L$10*ROUNDUP((A991-MortgageCalculator!$L$6*periods_per_year)/MortgageCalculator!$L$9,0)))),start_rate))</f>
        <v/>
      </c>
      <c r="D991" s="76" t="str">
        <f t="shared" si="92"/>
        <v/>
      </c>
      <c r="E991" s="76" t="str">
        <f t="shared" si="93"/>
        <v/>
      </c>
      <c r="F991" s="76" t="str">
        <f t="shared" si="94"/>
        <v/>
      </c>
      <c r="G991" s="76" t="str">
        <f t="shared" si="95"/>
        <v/>
      </c>
    </row>
    <row r="992" spans="1:7">
      <c r="A992" s="73" t="str">
        <f t="shared" si="90"/>
        <v/>
      </c>
      <c r="B992" s="74" t="str">
        <f t="shared" si="91"/>
        <v/>
      </c>
      <c r="C992" s="75" t="str">
        <f>IF(A992="","",IF(variable,IF(A992&lt;MortgageCalculator!$L$6*periods_per_year,start_rate,IF(MortgageCalculator!$L$10&gt;=0,MIN(MortgageCalculator!$L$7,start_rate+MortgageCalculator!$L$10*ROUNDUP((A992-MortgageCalculator!$L$6*periods_per_year)/MortgageCalculator!$L$9,0)),MAX(MortgageCalculator!$L$8,start_rate+MortgageCalculator!$L$10*ROUNDUP((A992-MortgageCalculator!$L$6*periods_per_year)/MortgageCalculator!$L$9,0)))),start_rate))</f>
        <v/>
      </c>
      <c r="D992" s="76" t="str">
        <f t="shared" si="92"/>
        <v/>
      </c>
      <c r="E992" s="76" t="str">
        <f t="shared" si="93"/>
        <v/>
      </c>
      <c r="F992" s="76" t="str">
        <f t="shared" si="94"/>
        <v/>
      </c>
      <c r="G992" s="76" t="str">
        <f t="shared" si="95"/>
        <v/>
      </c>
    </row>
    <row r="993" spans="1:7">
      <c r="A993" s="73" t="str">
        <f t="shared" si="90"/>
        <v/>
      </c>
      <c r="B993" s="74" t="str">
        <f t="shared" si="91"/>
        <v/>
      </c>
      <c r="C993" s="75" t="str">
        <f>IF(A993="","",IF(variable,IF(A993&lt;MortgageCalculator!$L$6*periods_per_year,start_rate,IF(MortgageCalculator!$L$10&gt;=0,MIN(MortgageCalculator!$L$7,start_rate+MortgageCalculator!$L$10*ROUNDUP((A993-MortgageCalculator!$L$6*periods_per_year)/MortgageCalculator!$L$9,0)),MAX(MortgageCalculator!$L$8,start_rate+MortgageCalculator!$L$10*ROUNDUP((A993-MortgageCalculator!$L$6*periods_per_year)/MortgageCalculator!$L$9,0)))),start_rate))</f>
        <v/>
      </c>
      <c r="D993" s="76" t="str">
        <f t="shared" si="92"/>
        <v/>
      </c>
      <c r="E993" s="76" t="str">
        <f t="shared" si="93"/>
        <v/>
      </c>
      <c r="F993" s="76" t="str">
        <f t="shared" si="94"/>
        <v/>
      </c>
      <c r="G993" s="76" t="str">
        <f t="shared" si="95"/>
        <v/>
      </c>
    </row>
    <row r="994" spans="1:7">
      <c r="A994" s="73" t="str">
        <f t="shared" si="90"/>
        <v/>
      </c>
      <c r="B994" s="74" t="str">
        <f t="shared" si="91"/>
        <v/>
      </c>
      <c r="C994" s="75" t="str">
        <f>IF(A994="","",IF(variable,IF(A994&lt;MortgageCalculator!$L$6*periods_per_year,start_rate,IF(MortgageCalculator!$L$10&gt;=0,MIN(MortgageCalculator!$L$7,start_rate+MortgageCalculator!$L$10*ROUNDUP((A994-MortgageCalculator!$L$6*periods_per_year)/MortgageCalculator!$L$9,0)),MAX(MortgageCalculator!$L$8,start_rate+MortgageCalculator!$L$10*ROUNDUP((A994-MortgageCalculator!$L$6*periods_per_year)/MortgageCalculator!$L$9,0)))),start_rate))</f>
        <v/>
      </c>
      <c r="D994" s="76" t="str">
        <f t="shared" si="92"/>
        <v/>
      </c>
      <c r="E994" s="76" t="str">
        <f t="shared" si="93"/>
        <v/>
      </c>
      <c r="F994" s="76" t="str">
        <f t="shared" si="94"/>
        <v/>
      </c>
      <c r="G994" s="76" t="str">
        <f t="shared" si="95"/>
        <v/>
      </c>
    </row>
    <row r="995" spans="1:7">
      <c r="A995" s="73" t="str">
        <f t="shared" si="90"/>
        <v/>
      </c>
      <c r="B995" s="74" t="str">
        <f t="shared" si="91"/>
        <v/>
      </c>
      <c r="C995" s="75" t="str">
        <f>IF(A995="","",IF(variable,IF(A995&lt;MortgageCalculator!$L$6*periods_per_year,start_rate,IF(MortgageCalculator!$L$10&gt;=0,MIN(MortgageCalculator!$L$7,start_rate+MortgageCalculator!$L$10*ROUNDUP((A995-MortgageCalculator!$L$6*periods_per_year)/MortgageCalculator!$L$9,0)),MAX(MortgageCalculator!$L$8,start_rate+MortgageCalculator!$L$10*ROUNDUP((A995-MortgageCalculator!$L$6*periods_per_year)/MortgageCalculator!$L$9,0)))),start_rate))</f>
        <v/>
      </c>
      <c r="D995" s="76" t="str">
        <f t="shared" si="92"/>
        <v/>
      </c>
      <c r="E995" s="76" t="str">
        <f t="shared" si="93"/>
        <v/>
      </c>
      <c r="F995" s="76" t="str">
        <f t="shared" si="94"/>
        <v/>
      </c>
      <c r="G995" s="76" t="str">
        <f t="shared" si="95"/>
        <v/>
      </c>
    </row>
    <row r="996" spans="1:7">
      <c r="A996" s="73" t="str">
        <f t="shared" si="90"/>
        <v/>
      </c>
      <c r="B996" s="74" t="str">
        <f t="shared" si="91"/>
        <v/>
      </c>
      <c r="C996" s="75" t="str">
        <f>IF(A996="","",IF(variable,IF(A996&lt;MortgageCalculator!$L$6*periods_per_year,start_rate,IF(MortgageCalculator!$L$10&gt;=0,MIN(MortgageCalculator!$L$7,start_rate+MortgageCalculator!$L$10*ROUNDUP((A996-MortgageCalculator!$L$6*periods_per_year)/MortgageCalculator!$L$9,0)),MAX(MortgageCalculator!$L$8,start_rate+MortgageCalculator!$L$10*ROUNDUP((A996-MortgageCalculator!$L$6*periods_per_year)/MortgageCalculator!$L$9,0)))),start_rate))</f>
        <v/>
      </c>
      <c r="D996" s="76" t="str">
        <f t="shared" si="92"/>
        <v/>
      </c>
      <c r="E996" s="76" t="str">
        <f t="shared" si="93"/>
        <v/>
      </c>
      <c r="F996" s="76" t="str">
        <f t="shared" si="94"/>
        <v/>
      </c>
      <c r="G996" s="76" t="str">
        <f t="shared" si="95"/>
        <v/>
      </c>
    </row>
    <row r="997" spans="1:7">
      <c r="A997" s="73" t="str">
        <f t="shared" si="90"/>
        <v/>
      </c>
      <c r="B997" s="74" t="str">
        <f t="shared" si="91"/>
        <v/>
      </c>
      <c r="C997" s="75" t="str">
        <f>IF(A997="","",IF(variable,IF(A997&lt;MortgageCalculator!$L$6*periods_per_year,start_rate,IF(MortgageCalculator!$L$10&gt;=0,MIN(MortgageCalculator!$L$7,start_rate+MortgageCalculator!$L$10*ROUNDUP((A997-MortgageCalculator!$L$6*periods_per_year)/MortgageCalculator!$L$9,0)),MAX(MortgageCalculator!$L$8,start_rate+MortgageCalculator!$L$10*ROUNDUP((A997-MortgageCalculator!$L$6*periods_per_year)/MortgageCalculator!$L$9,0)))),start_rate))</f>
        <v/>
      </c>
      <c r="D997" s="76" t="str">
        <f t="shared" si="92"/>
        <v/>
      </c>
      <c r="E997" s="76" t="str">
        <f t="shared" si="93"/>
        <v/>
      </c>
      <c r="F997" s="76" t="str">
        <f t="shared" si="94"/>
        <v/>
      </c>
      <c r="G997" s="76" t="str">
        <f t="shared" si="95"/>
        <v/>
      </c>
    </row>
    <row r="998" spans="1:7">
      <c r="A998" s="73" t="str">
        <f t="shared" si="90"/>
        <v/>
      </c>
      <c r="B998" s="74" t="str">
        <f t="shared" si="91"/>
        <v/>
      </c>
      <c r="C998" s="75" t="str">
        <f>IF(A998="","",IF(variable,IF(A998&lt;MortgageCalculator!$L$6*periods_per_year,start_rate,IF(MortgageCalculator!$L$10&gt;=0,MIN(MortgageCalculator!$L$7,start_rate+MortgageCalculator!$L$10*ROUNDUP((A998-MortgageCalculator!$L$6*periods_per_year)/MortgageCalculator!$L$9,0)),MAX(MortgageCalculator!$L$8,start_rate+MortgageCalculator!$L$10*ROUNDUP((A998-MortgageCalculator!$L$6*periods_per_year)/MortgageCalculator!$L$9,0)))),start_rate))</f>
        <v/>
      </c>
      <c r="D998" s="76" t="str">
        <f t="shared" si="92"/>
        <v/>
      </c>
      <c r="E998" s="76" t="str">
        <f t="shared" si="93"/>
        <v/>
      </c>
      <c r="F998" s="76" t="str">
        <f t="shared" si="94"/>
        <v/>
      </c>
      <c r="G998" s="76" t="str">
        <f t="shared" si="95"/>
        <v/>
      </c>
    </row>
    <row r="999" spans="1:7">
      <c r="A999" s="73" t="str">
        <f t="shared" si="90"/>
        <v/>
      </c>
      <c r="B999" s="74" t="str">
        <f t="shared" si="91"/>
        <v/>
      </c>
      <c r="C999" s="75" t="str">
        <f>IF(A999="","",IF(variable,IF(A999&lt;MortgageCalculator!$L$6*periods_per_year,start_rate,IF(MortgageCalculator!$L$10&gt;=0,MIN(MortgageCalculator!$L$7,start_rate+MortgageCalculator!$L$10*ROUNDUP((A999-MortgageCalculator!$L$6*periods_per_year)/MortgageCalculator!$L$9,0)),MAX(MortgageCalculator!$L$8,start_rate+MortgageCalculator!$L$10*ROUNDUP((A999-MortgageCalculator!$L$6*periods_per_year)/MortgageCalculator!$L$9,0)))),start_rate))</f>
        <v/>
      </c>
      <c r="D999" s="76" t="str">
        <f t="shared" si="92"/>
        <v/>
      </c>
      <c r="E999" s="76" t="str">
        <f t="shared" si="93"/>
        <v/>
      </c>
      <c r="F999" s="76" t="str">
        <f t="shared" si="94"/>
        <v/>
      </c>
      <c r="G999" s="76" t="str">
        <f t="shared" si="95"/>
        <v/>
      </c>
    </row>
    <row r="1000" spans="1:7">
      <c r="A1000" s="73" t="str">
        <f t="shared" si="90"/>
        <v/>
      </c>
      <c r="B1000" s="74" t="str">
        <f t="shared" si="91"/>
        <v/>
      </c>
      <c r="C1000" s="75" t="str">
        <f>IF(A1000="","",IF(variable,IF(A1000&lt;MortgageCalculator!$L$6*periods_per_year,start_rate,IF(MortgageCalculator!$L$10&gt;=0,MIN(MortgageCalculator!$L$7,start_rate+MortgageCalculator!$L$10*ROUNDUP((A1000-MortgageCalculator!$L$6*periods_per_year)/MortgageCalculator!$L$9,0)),MAX(MortgageCalculator!$L$8,start_rate+MortgageCalculator!$L$10*ROUNDUP((A1000-MortgageCalculator!$L$6*periods_per_year)/MortgageCalculator!$L$9,0)))),start_rate))</f>
        <v/>
      </c>
      <c r="D1000" s="76" t="str">
        <f t="shared" si="92"/>
        <v/>
      </c>
      <c r="E1000" s="76" t="str">
        <f t="shared" si="93"/>
        <v/>
      </c>
      <c r="F1000" s="76" t="str">
        <f t="shared" si="94"/>
        <v/>
      </c>
      <c r="G1000" s="76" t="str">
        <f t="shared" si="95"/>
        <v/>
      </c>
    </row>
    <row r="1001" spans="1:7">
      <c r="A1001" s="73" t="str">
        <f t="shared" si="90"/>
        <v/>
      </c>
      <c r="B1001" s="74" t="str">
        <f t="shared" si="91"/>
        <v/>
      </c>
      <c r="C1001" s="75" t="str">
        <f>IF(A1001="","",IF(variable,IF(A1001&lt;MortgageCalculator!$L$6*periods_per_year,start_rate,IF(MortgageCalculator!$L$10&gt;=0,MIN(MortgageCalculator!$L$7,start_rate+MortgageCalculator!$L$10*ROUNDUP((A1001-MortgageCalculator!$L$6*periods_per_year)/MortgageCalculator!$L$9,0)),MAX(MortgageCalculator!$L$8,start_rate+MortgageCalculator!$L$10*ROUNDUP((A1001-MortgageCalculator!$L$6*periods_per_year)/MortgageCalculator!$L$9,0)))),start_rate))</f>
        <v/>
      </c>
      <c r="D1001" s="76" t="str">
        <f t="shared" si="92"/>
        <v/>
      </c>
      <c r="E1001" s="76" t="str">
        <f t="shared" si="93"/>
        <v/>
      </c>
      <c r="F1001" s="76" t="str">
        <f t="shared" si="94"/>
        <v/>
      </c>
      <c r="G1001" s="76" t="str">
        <f t="shared" si="95"/>
        <v/>
      </c>
    </row>
    <row r="1002" spans="1:7">
      <c r="A1002" s="73" t="str">
        <f t="shared" si="90"/>
        <v/>
      </c>
      <c r="B1002" s="74" t="str">
        <f t="shared" si="91"/>
        <v/>
      </c>
      <c r="C1002" s="75" t="str">
        <f>IF(A1002="","",IF(variable,IF(A1002&lt;MortgageCalculator!$L$6*periods_per_year,start_rate,IF(MortgageCalculator!$L$10&gt;=0,MIN(MortgageCalculator!$L$7,start_rate+MortgageCalculator!$L$10*ROUNDUP((A1002-MortgageCalculator!$L$6*periods_per_year)/MortgageCalculator!$L$9,0)),MAX(MortgageCalculator!$L$8,start_rate+MortgageCalculator!$L$10*ROUNDUP((A1002-MortgageCalculator!$L$6*periods_per_year)/MortgageCalculator!$L$9,0)))),start_rate))</f>
        <v/>
      </c>
      <c r="D1002" s="76" t="str">
        <f t="shared" si="92"/>
        <v/>
      </c>
      <c r="E1002" s="76" t="str">
        <f t="shared" si="93"/>
        <v/>
      </c>
      <c r="F1002" s="76" t="str">
        <f t="shared" si="94"/>
        <v/>
      </c>
      <c r="G1002" s="76" t="str">
        <f t="shared" si="95"/>
        <v/>
      </c>
    </row>
    <row r="1003" spans="1:7">
      <c r="A1003" s="73" t="str">
        <f t="shared" si="90"/>
        <v/>
      </c>
      <c r="B1003" s="74" t="str">
        <f t="shared" si="91"/>
        <v/>
      </c>
      <c r="C1003" s="75" t="str">
        <f>IF(A1003="","",IF(variable,IF(A1003&lt;MortgageCalculator!$L$6*periods_per_year,start_rate,IF(MortgageCalculator!$L$10&gt;=0,MIN(MortgageCalculator!$L$7,start_rate+MortgageCalculator!$L$10*ROUNDUP((A1003-MortgageCalculator!$L$6*periods_per_year)/MortgageCalculator!$L$9,0)),MAX(MortgageCalculator!$L$8,start_rate+MortgageCalculator!$L$10*ROUNDUP((A1003-MortgageCalculator!$L$6*periods_per_year)/MortgageCalculator!$L$9,0)))),start_rate))</f>
        <v/>
      </c>
      <c r="D1003" s="76" t="str">
        <f t="shared" si="92"/>
        <v/>
      </c>
      <c r="E1003" s="76" t="str">
        <f t="shared" si="93"/>
        <v/>
      </c>
      <c r="F1003" s="76" t="str">
        <f t="shared" si="94"/>
        <v/>
      </c>
      <c r="G1003" s="76" t="str">
        <f t="shared" si="95"/>
        <v/>
      </c>
    </row>
    <row r="1004" spans="1:7">
      <c r="A1004" s="73" t="str">
        <f t="shared" si="90"/>
        <v/>
      </c>
      <c r="B1004" s="74" t="str">
        <f t="shared" si="91"/>
        <v/>
      </c>
      <c r="C1004" s="75" t="str">
        <f>IF(A1004="","",IF(variable,IF(A1004&lt;MortgageCalculator!$L$6*periods_per_year,start_rate,IF(MortgageCalculator!$L$10&gt;=0,MIN(MortgageCalculator!$L$7,start_rate+MortgageCalculator!$L$10*ROUNDUP((A1004-MortgageCalculator!$L$6*periods_per_year)/MortgageCalculator!$L$9,0)),MAX(MortgageCalculator!$L$8,start_rate+MortgageCalculator!$L$10*ROUNDUP((A1004-MortgageCalculator!$L$6*periods_per_year)/MortgageCalculator!$L$9,0)))),start_rate))</f>
        <v/>
      </c>
      <c r="D1004" s="76" t="str">
        <f t="shared" si="92"/>
        <v/>
      </c>
      <c r="E1004" s="76" t="str">
        <f t="shared" si="93"/>
        <v/>
      </c>
      <c r="F1004" s="76" t="str">
        <f t="shared" si="94"/>
        <v/>
      </c>
      <c r="G1004" s="76" t="str">
        <f t="shared" si="95"/>
        <v/>
      </c>
    </row>
    <row r="1005" spans="1:7">
      <c r="A1005" s="73" t="str">
        <f t="shared" si="90"/>
        <v/>
      </c>
      <c r="B1005" s="74" t="str">
        <f t="shared" si="91"/>
        <v/>
      </c>
      <c r="C1005" s="75" t="str">
        <f>IF(A1005="","",IF(variable,IF(A1005&lt;MortgageCalculator!$L$6*periods_per_year,start_rate,IF(MortgageCalculator!$L$10&gt;=0,MIN(MortgageCalculator!$L$7,start_rate+MortgageCalculator!$L$10*ROUNDUP((A1005-MortgageCalculator!$L$6*periods_per_year)/MortgageCalculator!$L$9,0)),MAX(MortgageCalculator!$L$8,start_rate+MortgageCalculator!$L$10*ROUNDUP((A1005-MortgageCalculator!$L$6*periods_per_year)/MortgageCalculator!$L$9,0)))),start_rate))</f>
        <v/>
      </c>
      <c r="D1005" s="76" t="str">
        <f t="shared" si="92"/>
        <v/>
      </c>
      <c r="E1005" s="76" t="str">
        <f t="shared" si="93"/>
        <v/>
      </c>
      <c r="F1005" s="76" t="str">
        <f t="shared" si="94"/>
        <v/>
      </c>
      <c r="G1005" s="76" t="str">
        <f t="shared" si="95"/>
        <v/>
      </c>
    </row>
    <row r="1006" spans="1:7">
      <c r="A1006" s="73" t="str">
        <f t="shared" si="90"/>
        <v/>
      </c>
      <c r="B1006" s="74" t="str">
        <f t="shared" si="91"/>
        <v/>
      </c>
      <c r="C1006" s="75" t="str">
        <f>IF(A1006="","",IF(variable,IF(A1006&lt;MortgageCalculator!$L$6*periods_per_year,start_rate,IF(MortgageCalculator!$L$10&gt;=0,MIN(MortgageCalculator!$L$7,start_rate+MortgageCalculator!$L$10*ROUNDUP((A1006-MortgageCalculator!$L$6*periods_per_year)/MortgageCalculator!$L$9,0)),MAX(MortgageCalculator!$L$8,start_rate+MortgageCalculator!$L$10*ROUNDUP((A1006-MortgageCalculator!$L$6*periods_per_year)/MortgageCalculator!$L$9,0)))),start_rate))</f>
        <v/>
      </c>
      <c r="D1006" s="76" t="str">
        <f t="shared" si="92"/>
        <v/>
      </c>
      <c r="E1006" s="76" t="str">
        <f t="shared" si="93"/>
        <v/>
      </c>
      <c r="F1006" s="76" t="str">
        <f t="shared" si="94"/>
        <v/>
      </c>
      <c r="G1006" s="76" t="str">
        <f t="shared" si="95"/>
        <v/>
      </c>
    </row>
    <row r="1007" spans="1:7">
      <c r="A1007" s="73" t="str">
        <f t="shared" si="90"/>
        <v/>
      </c>
      <c r="B1007" s="74" t="str">
        <f t="shared" si="91"/>
        <v/>
      </c>
      <c r="C1007" s="75" t="str">
        <f>IF(A1007="","",IF(variable,IF(A1007&lt;MortgageCalculator!$L$6*periods_per_year,start_rate,IF(MortgageCalculator!$L$10&gt;=0,MIN(MortgageCalculator!$L$7,start_rate+MortgageCalculator!$L$10*ROUNDUP((A1007-MortgageCalculator!$L$6*periods_per_year)/MortgageCalculator!$L$9,0)),MAX(MortgageCalculator!$L$8,start_rate+MortgageCalculator!$L$10*ROUNDUP((A1007-MortgageCalculator!$L$6*periods_per_year)/MortgageCalculator!$L$9,0)))),start_rate))</f>
        <v/>
      </c>
      <c r="D1007" s="76" t="str">
        <f t="shared" si="92"/>
        <v/>
      </c>
      <c r="E1007" s="76" t="str">
        <f t="shared" si="93"/>
        <v/>
      </c>
      <c r="F1007" s="76" t="str">
        <f t="shared" si="94"/>
        <v/>
      </c>
      <c r="G1007" s="76" t="str">
        <f t="shared" si="95"/>
        <v/>
      </c>
    </row>
    <row r="1008" spans="1:7">
      <c r="A1008" s="73" t="str">
        <f t="shared" si="90"/>
        <v/>
      </c>
      <c r="B1008" s="74" t="str">
        <f t="shared" si="91"/>
        <v/>
      </c>
      <c r="C1008" s="75" t="str">
        <f>IF(A1008="","",IF(variable,IF(A1008&lt;MortgageCalculator!$L$6*periods_per_year,start_rate,IF(MortgageCalculator!$L$10&gt;=0,MIN(MortgageCalculator!$L$7,start_rate+MortgageCalculator!$L$10*ROUNDUP((A1008-MortgageCalculator!$L$6*periods_per_year)/MortgageCalculator!$L$9,0)),MAX(MortgageCalculator!$L$8,start_rate+MortgageCalculator!$L$10*ROUNDUP((A1008-MortgageCalculator!$L$6*periods_per_year)/MortgageCalculator!$L$9,0)))),start_rate))</f>
        <v/>
      </c>
      <c r="D1008" s="76" t="str">
        <f t="shared" si="92"/>
        <v/>
      </c>
      <c r="E1008" s="76" t="str">
        <f t="shared" si="93"/>
        <v/>
      </c>
      <c r="F1008" s="76" t="str">
        <f t="shared" si="94"/>
        <v/>
      </c>
      <c r="G1008" s="76" t="str">
        <f t="shared" si="95"/>
        <v/>
      </c>
    </row>
    <row r="1009" spans="1:7">
      <c r="A1009" s="73" t="str">
        <f t="shared" si="90"/>
        <v/>
      </c>
      <c r="B1009" s="74" t="str">
        <f t="shared" si="91"/>
        <v/>
      </c>
      <c r="C1009" s="75" t="str">
        <f>IF(A1009="","",IF(variable,IF(A1009&lt;MortgageCalculator!$L$6*periods_per_year,start_rate,IF(MortgageCalculator!$L$10&gt;=0,MIN(MortgageCalculator!$L$7,start_rate+MortgageCalculator!$L$10*ROUNDUP((A1009-MortgageCalculator!$L$6*periods_per_year)/MortgageCalculator!$L$9,0)),MAX(MortgageCalculator!$L$8,start_rate+MortgageCalculator!$L$10*ROUNDUP((A1009-MortgageCalculator!$L$6*periods_per_year)/MortgageCalculator!$L$9,0)))),start_rate))</f>
        <v/>
      </c>
      <c r="D1009" s="76" t="str">
        <f t="shared" si="92"/>
        <v/>
      </c>
      <c r="E1009" s="76" t="str">
        <f t="shared" si="93"/>
        <v/>
      </c>
      <c r="F1009" s="76" t="str">
        <f t="shared" si="94"/>
        <v/>
      </c>
      <c r="G1009" s="76" t="str">
        <f t="shared" si="95"/>
        <v/>
      </c>
    </row>
    <row r="1010" spans="1:7">
      <c r="A1010" s="73" t="str">
        <f t="shared" si="90"/>
        <v/>
      </c>
      <c r="B1010" s="74" t="str">
        <f t="shared" si="91"/>
        <v/>
      </c>
      <c r="C1010" s="75" t="str">
        <f>IF(A1010="","",IF(variable,IF(A1010&lt;MortgageCalculator!$L$6*periods_per_year,start_rate,IF(MortgageCalculator!$L$10&gt;=0,MIN(MortgageCalculator!$L$7,start_rate+MortgageCalculator!$L$10*ROUNDUP((A1010-MortgageCalculator!$L$6*periods_per_year)/MortgageCalculator!$L$9,0)),MAX(MortgageCalculator!$L$8,start_rate+MortgageCalculator!$L$10*ROUNDUP((A1010-MortgageCalculator!$L$6*periods_per_year)/MortgageCalculator!$L$9,0)))),start_rate))</f>
        <v/>
      </c>
      <c r="D1010" s="76" t="str">
        <f t="shared" si="92"/>
        <v/>
      </c>
      <c r="E1010" s="76" t="str">
        <f t="shared" si="93"/>
        <v/>
      </c>
      <c r="F1010" s="76" t="str">
        <f t="shared" si="94"/>
        <v/>
      </c>
      <c r="G1010" s="76" t="str">
        <f t="shared" si="95"/>
        <v/>
      </c>
    </row>
    <row r="1011" spans="1:7">
      <c r="A1011" s="73" t="str">
        <f t="shared" si="90"/>
        <v/>
      </c>
      <c r="B1011" s="74" t="str">
        <f t="shared" si="91"/>
        <v/>
      </c>
      <c r="C1011" s="75" t="str">
        <f>IF(A1011="","",IF(variable,IF(A1011&lt;MortgageCalculator!$L$6*periods_per_year,start_rate,IF(MortgageCalculator!$L$10&gt;=0,MIN(MortgageCalculator!$L$7,start_rate+MortgageCalculator!$L$10*ROUNDUP((A1011-MortgageCalculator!$L$6*periods_per_year)/MortgageCalculator!$L$9,0)),MAX(MortgageCalculator!$L$8,start_rate+MortgageCalculator!$L$10*ROUNDUP((A1011-MortgageCalculator!$L$6*periods_per_year)/MortgageCalculator!$L$9,0)))),start_rate))</f>
        <v/>
      </c>
      <c r="D1011" s="76" t="str">
        <f t="shared" si="92"/>
        <v/>
      </c>
      <c r="E1011" s="76" t="str">
        <f t="shared" si="93"/>
        <v/>
      </c>
      <c r="F1011" s="76" t="str">
        <f t="shared" si="94"/>
        <v/>
      </c>
      <c r="G1011" s="76" t="str">
        <f t="shared" si="95"/>
        <v/>
      </c>
    </row>
    <row r="1012" spans="1:7">
      <c r="A1012" s="73" t="str">
        <f t="shared" si="90"/>
        <v/>
      </c>
      <c r="B1012" s="74" t="str">
        <f t="shared" si="91"/>
        <v/>
      </c>
      <c r="C1012" s="75" t="str">
        <f>IF(A1012="","",IF(variable,IF(A1012&lt;MortgageCalculator!$L$6*periods_per_year,start_rate,IF(MortgageCalculator!$L$10&gt;=0,MIN(MortgageCalculator!$L$7,start_rate+MortgageCalculator!$L$10*ROUNDUP((A1012-MortgageCalculator!$L$6*periods_per_year)/MortgageCalculator!$L$9,0)),MAX(MortgageCalculator!$L$8,start_rate+MortgageCalculator!$L$10*ROUNDUP((A1012-MortgageCalculator!$L$6*periods_per_year)/MortgageCalculator!$L$9,0)))),start_rate))</f>
        <v/>
      </c>
      <c r="D1012" s="76" t="str">
        <f t="shared" si="92"/>
        <v/>
      </c>
      <c r="E1012" s="76" t="str">
        <f t="shared" si="93"/>
        <v/>
      </c>
      <c r="F1012" s="76" t="str">
        <f t="shared" si="94"/>
        <v/>
      </c>
      <c r="G1012" s="76" t="str">
        <f t="shared" si="95"/>
        <v/>
      </c>
    </row>
    <row r="1013" spans="1:7">
      <c r="A1013" s="73" t="str">
        <f t="shared" si="90"/>
        <v/>
      </c>
      <c r="B1013" s="74" t="str">
        <f t="shared" si="91"/>
        <v/>
      </c>
      <c r="C1013" s="75" t="str">
        <f>IF(A1013="","",IF(variable,IF(A1013&lt;MortgageCalculator!$L$6*periods_per_year,start_rate,IF(MortgageCalculator!$L$10&gt;=0,MIN(MortgageCalculator!$L$7,start_rate+MortgageCalculator!$L$10*ROUNDUP((A1013-MortgageCalculator!$L$6*periods_per_year)/MortgageCalculator!$L$9,0)),MAX(MortgageCalculator!$L$8,start_rate+MortgageCalculator!$L$10*ROUNDUP((A1013-MortgageCalculator!$L$6*periods_per_year)/MortgageCalculator!$L$9,0)))),start_rate))</f>
        <v/>
      </c>
      <c r="D1013" s="76" t="str">
        <f t="shared" si="92"/>
        <v/>
      </c>
      <c r="E1013" s="76" t="str">
        <f t="shared" si="93"/>
        <v/>
      </c>
      <c r="F1013" s="76" t="str">
        <f t="shared" si="94"/>
        <v/>
      </c>
      <c r="G1013" s="76" t="str">
        <f t="shared" si="95"/>
        <v/>
      </c>
    </row>
    <row r="1014" spans="1:7">
      <c r="A1014" s="73" t="str">
        <f t="shared" si="90"/>
        <v/>
      </c>
      <c r="B1014" s="74" t="str">
        <f t="shared" si="91"/>
        <v/>
      </c>
      <c r="C1014" s="75" t="str">
        <f>IF(A1014="","",IF(variable,IF(A1014&lt;MortgageCalculator!$L$6*periods_per_year,start_rate,IF(MortgageCalculator!$L$10&gt;=0,MIN(MortgageCalculator!$L$7,start_rate+MortgageCalculator!$L$10*ROUNDUP((A1014-MortgageCalculator!$L$6*periods_per_year)/MortgageCalculator!$L$9,0)),MAX(MortgageCalculator!$L$8,start_rate+MortgageCalculator!$L$10*ROUNDUP((A1014-MortgageCalculator!$L$6*periods_per_year)/MortgageCalculator!$L$9,0)))),start_rate))</f>
        <v/>
      </c>
      <c r="D1014" s="76" t="str">
        <f t="shared" si="92"/>
        <v/>
      </c>
      <c r="E1014" s="76" t="str">
        <f t="shared" si="93"/>
        <v/>
      </c>
      <c r="F1014" s="76" t="str">
        <f t="shared" si="94"/>
        <v/>
      </c>
      <c r="G1014" s="76" t="str">
        <f t="shared" si="95"/>
        <v/>
      </c>
    </row>
    <row r="1015" spans="1:7">
      <c r="A1015" s="73" t="str">
        <f t="shared" si="90"/>
        <v/>
      </c>
      <c r="B1015" s="74" t="str">
        <f t="shared" si="91"/>
        <v/>
      </c>
      <c r="C1015" s="75" t="str">
        <f>IF(A1015="","",IF(variable,IF(A1015&lt;MortgageCalculator!$L$6*periods_per_year,start_rate,IF(MortgageCalculator!$L$10&gt;=0,MIN(MortgageCalculator!$L$7,start_rate+MortgageCalculator!$L$10*ROUNDUP((A1015-MortgageCalculator!$L$6*periods_per_year)/MortgageCalculator!$L$9,0)),MAX(MortgageCalculator!$L$8,start_rate+MortgageCalculator!$L$10*ROUNDUP((A1015-MortgageCalculator!$L$6*periods_per_year)/MortgageCalculator!$L$9,0)))),start_rate))</f>
        <v/>
      </c>
      <c r="D1015" s="76" t="str">
        <f t="shared" si="92"/>
        <v/>
      </c>
      <c r="E1015" s="76" t="str">
        <f t="shared" si="93"/>
        <v/>
      </c>
      <c r="F1015" s="76" t="str">
        <f t="shared" si="94"/>
        <v/>
      </c>
      <c r="G1015" s="76" t="str">
        <f t="shared" si="95"/>
        <v/>
      </c>
    </row>
    <row r="1016" spans="1:7">
      <c r="A1016" s="73" t="str">
        <f t="shared" si="90"/>
        <v/>
      </c>
      <c r="B1016" s="74" t="str">
        <f t="shared" si="91"/>
        <v/>
      </c>
      <c r="C1016" s="75" t="str">
        <f>IF(A1016="","",IF(variable,IF(A1016&lt;MortgageCalculator!$L$6*periods_per_year,start_rate,IF(MortgageCalculator!$L$10&gt;=0,MIN(MortgageCalculator!$L$7,start_rate+MortgageCalculator!$L$10*ROUNDUP((A1016-MortgageCalculator!$L$6*periods_per_year)/MortgageCalculator!$L$9,0)),MAX(MortgageCalculator!$L$8,start_rate+MortgageCalculator!$L$10*ROUNDUP((A1016-MortgageCalculator!$L$6*periods_per_year)/MortgageCalculator!$L$9,0)))),start_rate))</f>
        <v/>
      </c>
      <c r="D1016" s="76" t="str">
        <f t="shared" si="92"/>
        <v/>
      </c>
      <c r="E1016" s="76" t="str">
        <f t="shared" si="93"/>
        <v/>
      </c>
      <c r="F1016" s="76" t="str">
        <f t="shared" si="94"/>
        <v/>
      </c>
      <c r="G1016" s="76" t="str">
        <f t="shared" si="95"/>
        <v/>
      </c>
    </row>
    <row r="1017" spans="1:7">
      <c r="A1017" s="73" t="str">
        <f t="shared" si="90"/>
        <v/>
      </c>
      <c r="B1017" s="74" t="str">
        <f t="shared" si="91"/>
        <v/>
      </c>
      <c r="C1017" s="75" t="str">
        <f>IF(A1017="","",IF(variable,IF(A1017&lt;MortgageCalculator!$L$6*periods_per_year,start_rate,IF(MortgageCalculator!$L$10&gt;=0,MIN(MortgageCalculator!$L$7,start_rate+MortgageCalculator!$L$10*ROUNDUP((A1017-MortgageCalculator!$L$6*periods_per_year)/MortgageCalculator!$L$9,0)),MAX(MortgageCalculator!$L$8,start_rate+MortgageCalculator!$L$10*ROUNDUP((A1017-MortgageCalculator!$L$6*periods_per_year)/MortgageCalculator!$L$9,0)))),start_rate))</f>
        <v/>
      </c>
      <c r="D1017" s="76" t="str">
        <f t="shared" si="92"/>
        <v/>
      </c>
      <c r="E1017" s="76" t="str">
        <f t="shared" si="93"/>
        <v/>
      </c>
      <c r="F1017" s="76" t="str">
        <f t="shared" si="94"/>
        <v/>
      </c>
      <c r="G1017" s="76" t="str">
        <f t="shared" si="95"/>
        <v/>
      </c>
    </row>
    <row r="1018" spans="1:7">
      <c r="A1018" s="73" t="str">
        <f t="shared" si="90"/>
        <v/>
      </c>
      <c r="B1018" s="74" t="str">
        <f t="shared" si="91"/>
        <v/>
      </c>
      <c r="C1018" s="75" t="str">
        <f>IF(A1018="","",IF(variable,IF(A1018&lt;MortgageCalculator!$L$6*periods_per_year,start_rate,IF(MortgageCalculator!$L$10&gt;=0,MIN(MortgageCalculator!$L$7,start_rate+MortgageCalculator!$L$10*ROUNDUP((A1018-MortgageCalculator!$L$6*periods_per_year)/MortgageCalculator!$L$9,0)),MAX(MortgageCalculator!$L$8,start_rate+MortgageCalculator!$L$10*ROUNDUP((A1018-MortgageCalculator!$L$6*periods_per_year)/MortgageCalculator!$L$9,0)))),start_rate))</f>
        <v/>
      </c>
      <c r="D1018" s="76" t="str">
        <f t="shared" si="92"/>
        <v/>
      </c>
      <c r="E1018" s="76" t="str">
        <f t="shared" si="93"/>
        <v/>
      </c>
      <c r="F1018" s="76" t="str">
        <f t="shared" si="94"/>
        <v/>
      </c>
      <c r="G1018" s="76" t="str">
        <f t="shared" si="95"/>
        <v/>
      </c>
    </row>
    <row r="1019" spans="1:7">
      <c r="A1019" s="73" t="str">
        <f t="shared" si="90"/>
        <v/>
      </c>
      <c r="B1019" s="74" t="str">
        <f t="shared" si="91"/>
        <v/>
      </c>
      <c r="C1019" s="75" t="str">
        <f>IF(A1019="","",IF(variable,IF(A1019&lt;MortgageCalculator!$L$6*periods_per_year,start_rate,IF(MortgageCalculator!$L$10&gt;=0,MIN(MortgageCalculator!$L$7,start_rate+MortgageCalculator!$L$10*ROUNDUP((A1019-MortgageCalculator!$L$6*periods_per_year)/MortgageCalculator!$L$9,0)),MAX(MortgageCalculator!$L$8,start_rate+MortgageCalculator!$L$10*ROUNDUP((A1019-MortgageCalculator!$L$6*periods_per_year)/MortgageCalculator!$L$9,0)))),start_rate))</f>
        <v/>
      </c>
      <c r="D1019" s="76" t="str">
        <f t="shared" si="92"/>
        <v/>
      </c>
      <c r="E1019" s="76" t="str">
        <f t="shared" si="93"/>
        <v/>
      </c>
      <c r="F1019" s="76" t="str">
        <f t="shared" si="94"/>
        <v/>
      </c>
      <c r="G1019" s="76" t="str">
        <f t="shared" si="95"/>
        <v/>
      </c>
    </row>
    <row r="1020" spans="1:7">
      <c r="A1020" s="73" t="str">
        <f t="shared" si="90"/>
        <v/>
      </c>
      <c r="B1020" s="74" t="str">
        <f t="shared" si="91"/>
        <v/>
      </c>
      <c r="C1020" s="75" t="str">
        <f>IF(A1020="","",IF(variable,IF(A1020&lt;MortgageCalculator!$L$6*periods_per_year,start_rate,IF(MortgageCalculator!$L$10&gt;=0,MIN(MortgageCalculator!$L$7,start_rate+MortgageCalculator!$L$10*ROUNDUP((A1020-MortgageCalculator!$L$6*periods_per_year)/MortgageCalculator!$L$9,0)),MAX(MortgageCalculator!$L$8,start_rate+MortgageCalculator!$L$10*ROUNDUP((A1020-MortgageCalculator!$L$6*periods_per_year)/MortgageCalculator!$L$9,0)))),start_rate))</f>
        <v/>
      </c>
      <c r="D1020" s="76" t="str">
        <f t="shared" si="92"/>
        <v/>
      </c>
      <c r="E1020" s="76" t="str">
        <f t="shared" si="93"/>
        <v/>
      </c>
      <c r="F1020" s="76" t="str">
        <f t="shared" si="94"/>
        <v/>
      </c>
      <c r="G1020" s="76" t="str">
        <f t="shared" si="95"/>
        <v/>
      </c>
    </row>
    <row r="1021" spans="1:7">
      <c r="A1021" s="73" t="str">
        <f t="shared" si="90"/>
        <v/>
      </c>
      <c r="B1021" s="74" t="str">
        <f t="shared" si="91"/>
        <v/>
      </c>
      <c r="C1021" s="75" t="str">
        <f>IF(A1021="","",IF(variable,IF(A1021&lt;MortgageCalculator!$L$6*periods_per_year,start_rate,IF(MortgageCalculator!$L$10&gt;=0,MIN(MortgageCalculator!$L$7,start_rate+MortgageCalculator!$L$10*ROUNDUP((A1021-MortgageCalculator!$L$6*periods_per_year)/MortgageCalculator!$L$9,0)),MAX(MortgageCalculator!$L$8,start_rate+MortgageCalculator!$L$10*ROUNDUP((A1021-MortgageCalculator!$L$6*periods_per_year)/MortgageCalculator!$L$9,0)))),start_rate))</f>
        <v/>
      </c>
      <c r="D1021" s="76" t="str">
        <f t="shared" si="92"/>
        <v/>
      </c>
      <c r="E1021" s="76" t="str">
        <f t="shared" si="93"/>
        <v/>
      </c>
      <c r="F1021" s="76" t="str">
        <f t="shared" si="94"/>
        <v/>
      </c>
      <c r="G1021" s="76" t="str">
        <f t="shared" si="95"/>
        <v/>
      </c>
    </row>
    <row r="1022" spans="1:7">
      <c r="A1022" s="73" t="str">
        <f t="shared" si="90"/>
        <v/>
      </c>
      <c r="B1022" s="74" t="str">
        <f t="shared" si="91"/>
        <v/>
      </c>
      <c r="C1022" s="75" t="str">
        <f>IF(A1022="","",IF(variable,IF(A1022&lt;MortgageCalculator!$L$6*periods_per_year,start_rate,IF(MortgageCalculator!$L$10&gt;=0,MIN(MortgageCalculator!$L$7,start_rate+MortgageCalculator!$L$10*ROUNDUP((A1022-MortgageCalculator!$L$6*periods_per_year)/MortgageCalculator!$L$9,0)),MAX(MortgageCalculator!$L$8,start_rate+MortgageCalculator!$L$10*ROUNDUP((A1022-MortgageCalculator!$L$6*periods_per_year)/MortgageCalculator!$L$9,0)))),start_rate))</f>
        <v/>
      </c>
      <c r="D1022" s="76" t="str">
        <f t="shared" si="92"/>
        <v/>
      </c>
      <c r="E1022" s="76" t="str">
        <f t="shared" si="93"/>
        <v/>
      </c>
      <c r="F1022" s="76" t="str">
        <f t="shared" si="94"/>
        <v/>
      </c>
      <c r="G1022" s="76" t="str">
        <f t="shared" si="95"/>
        <v/>
      </c>
    </row>
    <row r="1023" spans="1:7">
      <c r="A1023" s="73" t="str">
        <f t="shared" si="90"/>
        <v/>
      </c>
      <c r="B1023" s="74" t="str">
        <f t="shared" si="91"/>
        <v/>
      </c>
      <c r="C1023" s="75" t="str">
        <f>IF(A1023="","",IF(variable,IF(A1023&lt;MortgageCalculator!$L$6*periods_per_year,start_rate,IF(MortgageCalculator!$L$10&gt;=0,MIN(MortgageCalculator!$L$7,start_rate+MortgageCalculator!$L$10*ROUNDUP((A1023-MortgageCalculator!$L$6*periods_per_year)/MortgageCalculator!$L$9,0)),MAX(MortgageCalculator!$L$8,start_rate+MortgageCalculator!$L$10*ROUNDUP((A1023-MortgageCalculator!$L$6*periods_per_year)/MortgageCalculator!$L$9,0)))),start_rate))</f>
        <v/>
      </c>
      <c r="D1023" s="76" t="str">
        <f t="shared" si="92"/>
        <v/>
      </c>
      <c r="E1023" s="76" t="str">
        <f t="shared" si="93"/>
        <v/>
      </c>
      <c r="F1023" s="76" t="str">
        <f t="shared" si="94"/>
        <v/>
      </c>
      <c r="G1023" s="76" t="str">
        <f t="shared" si="95"/>
        <v/>
      </c>
    </row>
    <row r="1024" spans="1:7">
      <c r="A1024" s="73" t="str">
        <f t="shared" si="90"/>
        <v/>
      </c>
      <c r="B1024" s="74" t="str">
        <f t="shared" si="91"/>
        <v/>
      </c>
      <c r="C1024" s="75" t="str">
        <f>IF(A1024="","",IF(variable,IF(A1024&lt;MortgageCalculator!$L$6*periods_per_year,start_rate,IF(MortgageCalculator!$L$10&gt;=0,MIN(MortgageCalculator!$L$7,start_rate+MortgageCalculator!$L$10*ROUNDUP((A1024-MortgageCalculator!$L$6*periods_per_year)/MortgageCalculator!$L$9,0)),MAX(MortgageCalculator!$L$8,start_rate+MortgageCalculator!$L$10*ROUNDUP((A1024-MortgageCalculator!$L$6*periods_per_year)/MortgageCalculator!$L$9,0)))),start_rate))</f>
        <v/>
      </c>
      <c r="D1024" s="76" t="str">
        <f t="shared" si="92"/>
        <v/>
      </c>
      <c r="E1024" s="76" t="str">
        <f t="shared" si="93"/>
        <v/>
      </c>
      <c r="F1024" s="76" t="str">
        <f t="shared" si="94"/>
        <v/>
      </c>
      <c r="G1024" s="76" t="str">
        <f t="shared" si="95"/>
        <v/>
      </c>
    </row>
    <row r="1025" spans="1:7">
      <c r="A1025" s="73" t="str">
        <f t="shared" si="90"/>
        <v/>
      </c>
      <c r="B1025" s="74" t="str">
        <f t="shared" si="91"/>
        <v/>
      </c>
      <c r="C1025" s="75" t="str">
        <f>IF(A1025="","",IF(variable,IF(A1025&lt;MortgageCalculator!$L$6*periods_per_year,start_rate,IF(MortgageCalculator!$L$10&gt;=0,MIN(MortgageCalculator!$L$7,start_rate+MortgageCalculator!$L$10*ROUNDUP((A1025-MortgageCalculator!$L$6*periods_per_year)/MortgageCalculator!$L$9,0)),MAX(MortgageCalculator!$L$8,start_rate+MortgageCalculator!$L$10*ROUNDUP((A1025-MortgageCalculator!$L$6*periods_per_year)/MortgageCalculator!$L$9,0)))),start_rate))</f>
        <v/>
      </c>
      <c r="D1025" s="76" t="str">
        <f t="shared" si="92"/>
        <v/>
      </c>
      <c r="E1025" s="76" t="str">
        <f t="shared" si="93"/>
        <v/>
      </c>
      <c r="F1025" s="76" t="str">
        <f t="shared" si="94"/>
        <v/>
      </c>
      <c r="G1025" s="76" t="str">
        <f t="shared" si="95"/>
        <v/>
      </c>
    </row>
    <row r="1026" spans="1:7">
      <c r="A1026" s="73" t="str">
        <f t="shared" si="90"/>
        <v/>
      </c>
      <c r="B1026" s="74" t="str">
        <f t="shared" si="91"/>
        <v/>
      </c>
      <c r="C1026" s="75" t="str">
        <f>IF(A1026="","",IF(variable,IF(A1026&lt;MortgageCalculator!$L$6*periods_per_year,start_rate,IF(MortgageCalculator!$L$10&gt;=0,MIN(MortgageCalculator!$L$7,start_rate+MortgageCalculator!$L$10*ROUNDUP((A1026-MortgageCalculator!$L$6*periods_per_year)/MortgageCalculator!$L$9,0)),MAX(MortgageCalculator!$L$8,start_rate+MortgageCalculator!$L$10*ROUNDUP((A1026-MortgageCalculator!$L$6*periods_per_year)/MortgageCalculator!$L$9,0)))),start_rate))</f>
        <v/>
      </c>
      <c r="D1026" s="76" t="str">
        <f t="shared" si="92"/>
        <v/>
      </c>
      <c r="E1026" s="76" t="str">
        <f t="shared" si="93"/>
        <v/>
      </c>
      <c r="F1026" s="76" t="str">
        <f t="shared" si="94"/>
        <v/>
      </c>
      <c r="G1026" s="76" t="str">
        <f t="shared" si="95"/>
        <v/>
      </c>
    </row>
    <row r="1027" spans="1:7">
      <c r="A1027" s="73" t="str">
        <f t="shared" si="90"/>
        <v/>
      </c>
      <c r="B1027" s="74" t="str">
        <f t="shared" si="91"/>
        <v/>
      </c>
      <c r="C1027" s="75" t="str">
        <f>IF(A1027="","",IF(variable,IF(A1027&lt;MortgageCalculator!$L$6*periods_per_year,start_rate,IF(MortgageCalculator!$L$10&gt;=0,MIN(MortgageCalculator!$L$7,start_rate+MortgageCalculator!$L$10*ROUNDUP((A1027-MortgageCalculator!$L$6*periods_per_year)/MortgageCalculator!$L$9,0)),MAX(MortgageCalculator!$L$8,start_rate+MortgageCalculator!$L$10*ROUNDUP((A1027-MortgageCalculator!$L$6*periods_per_year)/MortgageCalculator!$L$9,0)))),start_rate))</f>
        <v/>
      </c>
      <c r="D1027" s="76" t="str">
        <f t="shared" si="92"/>
        <v/>
      </c>
      <c r="E1027" s="76" t="str">
        <f t="shared" si="93"/>
        <v/>
      </c>
      <c r="F1027" s="76" t="str">
        <f t="shared" si="94"/>
        <v/>
      </c>
      <c r="G1027" s="76" t="str">
        <f t="shared" si="95"/>
        <v/>
      </c>
    </row>
    <row r="1028" spans="1:7">
      <c r="A1028" s="73" t="str">
        <f t="shared" ref="A1028:A1091" si="96">IF(G1027="","",IF(OR(A1027&gt;=nper,ROUND(G1027,2)&lt;=0),"",A1027+1))</f>
        <v/>
      </c>
      <c r="B1028" s="74" t="str">
        <f t="shared" ref="B1028:B1091" si="97">IF(A1028="","",IF(OR(periods_per_year=26,periods_per_year=52),IF(periods_per_year=26,IF(A1028=1,fpdate,B1027+14),IF(periods_per_year=52,IF(A1028=1,fpdate,B1027+7),"n/a")),IF(periods_per_year=24,DATE(YEAR(fpdate),MONTH(fpdate)+(A1028-1)/2+IF(AND(DAY(fpdate)&gt;=15,MOD(A1028,2)=0),1,0),IF(MOD(A1028,2)=0,IF(DAY(fpdate)&gt;=15,DAY(fpdate)-14,DAY(fpdate)+14),DAY(fpdate))),IF(DAY(DATE(YEAR(fpdate),MONTH(fpdate)+A1028-1,DAY(fpdate)))&lt;&gt;DAY(fpdate),DATE(YEAR(fpdate),MONTH(fpdate)+A1028,0),DATE(YEAR(fpdate),MONTH(fpdate)+A1028-1,DAY(fpdate))))))</f>
        <v/>
      </c>
      <c r="C1028" s="75" t="str">
        <f>IF(A1028="","",IF(variable,IF(A1028&lt;MortgageCalculator!$L$6*periods_per_year,start_rate,IF(MortgageCalculator!$L$10&gt;=0,MIN(MortgageCalculator!$L$7,start_rate+MortgageCalculator!$L$10*ROUNDUP((A1028-MortgageCalculator!$L$6*periods_per_year)/MortgageCalculator!$L$9,0)),MAX(MortgageCalculator!$L$8,start_rate+MortgageCalculator!$L$10*ROUNDUP((A1028-MortgageCalculator!$L$6*periods_per_year)/MortgageCalculator!$L$9,0)))),start_rate))</f>
        <v/>
      </c>
      <c r="D1028" s="76" t="str">
        <f t="shared" ref="D1028:D1091" si="98">IF(A1028="","",ROUND((((1+C1028/CP)^(CP/periods_per_year))-1)*G1027,2))</f>
        <v/>
      </c>
      <c r="E1028" s="76" t="str">
        <f t="shared" ref="E1028:E1091" si="99">IF(A1028="","",IF(A1028=nper,G1027+D1028,MIN(G1027+D1028,IF(C1028=C1027,E1027,ROUND(-PMT(((1+C1028/CP)^(CP/periods_per_year))-1,nper-A1028+1,G1027),2)))))</f>
        <v/>
      </c>
      <c r="F1028" s="76" t="str">
        <f t="shared" ref="F1028:F1091" si="100">IF(A1028="","",E1028-D1028)</f>
        <v/>
      </c>
      <c r="G1028" s="76" t="str">
        <f t="shared" ref="G1028:G1091" si="101">IF(A1028="","",G1027-F1028)</f>
        <v/>
      </c>
    </row>
    <row r="1029" spans="1:7">
      <c r="A1029" s="73" t="str">
        <f t="shared" si="96"/>
        <v/>
      </c>
      <c r="B1029" s="74" t="str">
        <f t="shared" si="97"/>
        <v/>
      </c>
      <c r="C1029" s="75" t="str">
        <f>IF(A1029="","",IF(variable,IF(A1029&lt;MortgageCalculator!$L$6*periods_per_year,start_rate,IF(MortgageCalculator!$L$10&gt;=0,MIN(MortgageCalculator!$L$7,start_rate+MortgageCalculator!$L$10*ROUNDUP((A1029-MortgageCalculator!$L$6*periods_per_year)/MortgageCalculator!$L$9,0)),MAX(MortgageCalculator!$L$8,start_rate+MortgageCalculator!$L$10*ROUNDUP((A1029-MortgageCalculator!$L$6*periods_per_year)/MortgageCalculator!$L$9,0)))),start_rate))</f>
        <v/>
      </c>
      <c r="D1029" s="76" t="str">
        <f t="shared" si="98"/>
        <v/>
      </c>
      <c r="E1029" s="76" t="str">
        <f t="shared" si="99"/>
        <v/>
      </c>
      <c r="F1029" s="76" t="str">
        <f t="shared" si="100"/>
        <v/>
      </c>
      <c r="G1029" s="76" t="str">
        <f t="shared" si="101"/>
        <v/>
      </c>
    </row>
    <row r="1030" spans="1:7">
      <c r="A1030" s="73" t="str">
        <f t="shared" si="96"/>
        <v/>
      </c>
      <c r="B1030" s="74" t="str">
        <f t="shared" si="97"/>
        <v/>
      </c>
      <c r="C1030" s="75" t="str">
        <f>IF(A1030="","",IF(variable,IF(A1030&lt;MortgageCalculator!$L$6*periods_per_year,start_rate,IF(MortgageCalculator!$L$10&gt;=0,MIN(MortgageCalculator!$L$7,start_rate+MortgageCalculator!$L$10*ROUNDUP((A1030-MortgageCalculator!$L$6*periods_per_year)/MortgageCalculator!$L$9,0)),MAX(MortgageCalculator!$L$8,start_rate+MortgageCalculator!$L$10*ROUNDUP((A1030-MortgageCalculator!$L$6*periods_per_year)/MortgageCalculator!$L$9,0)))),start_rate))</f>
        <v/>
      </c>
      <c r="D1030" s="76" t="str">
        <f t="shared" si="98"/>
        <v/>
      </c>
      <c r="E1030" s="76" t="str">
        <f t="shared" si="99"/>
        <v/>
      </c>
      <c r="F1030" s="76" t="str">
        <f t="shared" si="100"/>
        <v/>
      </c>
      <c r="G1030" s="76" t="str">
        <f t="shared" si="101"/>
        <v/>
      </c>
    </row>
    <row r="1031" spans="1:7">
      <c r="A1031" s="73" t="str">
        <f t="shared" si="96"/>
        <v/>
      </c>
      <c r="B1031" s="74" t="str">
        <f t="shared" si="97"/>
        <v/>
      </c>
      <c r="C1031" s="75" t="str">
        <f>IF(A1031="","",IF(variable,IF(A1031&lt;MortgageCalculator!$L$6*periods_per_year,start_rate,IF(MortgageCalculator!$L$10&gt;=0,MIN(MortgageCalculator!$L$7,start_rate+MortgageCalculator!$L$10*ROUNDUP((A1031-MortgageCalculator!$L$6*periods_per_year)/MortgageCalculator!$L$9,0)),MAX(MortgageCalculator!$L$8,start_rate+MortgageCalculator!$L$10*ROUNDUP((A1031-MortgageCalculator!$L$6*periods_per_year)/MortgageCalculator!$L$9,0)))),start_rate))</f>
        <v/>
      </c>
      <c r="D1031" s="76" t="str">
        <f t="shared" si="98"/>
        <v/>
      </c>
      <c r="E1031" s="76" t="str">
        <f t="shared" si="99"/>
        <v/>
      </c>
      <c r="F1031" s="76" t="str">
        <f t="shared" si="100"/>
        <v/>
      </c>
      <c r="G1031" s="76" t="str">
        <f t="shared" si="101"/>
        <v/>
      </c>
    </row>
    <row r="1032" spans="1:7">
      <c r="A1032" s="73" t="str">
        <f t="shared" si="96"/>
        <v/>
      </c>
      <c r="B1032" s="74" t="str">
        <f t="shared" si="97"/>
        <v/>
      </c>
      <c r="C1032" s="75" t="str">
        <f>IF(A1032="","",IF(variable,IF(A1032&lt;MortgageCalculator!$L$6*periods_per_year,start_rate,IF(MortgageCalculator!$L$10&gt;=0,MIN(MortgageCalculator!$L$7,start_rate+MortgageCalculator!$L$10*ROUNDUP((A1032-MortgageCalculator!$L$6*periods_per_year)/MortgageCalculator!$L$9,0)),MAX(MortgageCalculator!$L$8,start_rate+MortgageCalculator!$L$10*ROUNDUP((A1032-MortgageCalculator!$L$6*periods_per_year)/MortgageCalculator!$L$9,0)))),start_rate))</f>
        <v/>
      </c>
      <c r="D1032" s="76" t="str">
        <f t="shared" si="98"/>
        <v/>
      </c>
      <c r="E1032" s="76" t="str">
        <f t="shared" si="99"/>
        <v/>
      </c>
      <c r="F1032" s="76" t="str">
        <f t="shared" si="100"/>
        <v/>
      </c>
      <c r="G1032" s="76" t="str">
        <f t="shared" si="101"/>
        <v/>
      </c>
    </row>
    <row r="1033" spans="1:7">
      <c r="A1033" s="73" t="str">
        <f t="shared" si="96"/>
        <v/>
      </c>
      <c r="B1033" s="74" t="str">
        <f t="shared" si="97"/>
        <v/>
      </c>
      <c r="C1033" s="75" t="str">
        <f>IF(A1033="","",IF(variable,IF(A1033&lt;MortgageCalculator!$L$6*periods_per_year,start_rate,IF(MortgageCalculator!$L$10&gt;=0,MIN(MortgageCalculator!$L$7,start_rate+MortgageCalculator!$L$10*ROUNDUP((A1033-MortgageCalculator!$L$6*periods_per_year)/MortgageCalculator!$L$9,0)),MAX(MortgageCalculator!$L$8,start_rate+MortgageCalculator!$L$10*ROUNDUP((A1033-MortgageCalculator!$L$6*periods_per_year)/MortgageCalculator!$L$9,0)))),start_rate))</f>
        <v/>
      </c>
      <c r="D1033" s="76" t="str">
        <f t="shared" si="98"/>
        <v/>
      </c>
      <c r="E1033" s="76" t="str">
        <f t="shared" si="99"/>
        <v/>
      </c>
      <c r="F1033" s="76" t="str">
        <f t="shared" si="100"/>
        <v/>
      </c>
      <c r="G1033" s="76" t="str">
        <f t="shared" si="101"/>
        <v/>
      </c>
    </row>
    <row r="1034" spans="1:7">
      <c r="A1034" s="73" t="str">
        <f t="shared" si="96"/>
        <v/>
      </c>
      <c r="B1034" s="74" t="str">
        <f t="shared" si="97"/>
        <v/>
      </c>
      <c r="C1034" s="75" t="str">
        <f>IF(A1034="","",IF(variable,IF(A1034&lt;MortgageCalculator!$L$6*periods_per_year,start_rate,IF(MortgageCalculator!$L$10&gt;=0,MIN(MortgageCalculator!$L$7,start_rate+MortgageCalculator!$L$10*ROUNDUP((A1034-MortgageCalculator!$L$6*periods_per_year)/MortgageCalculator!$L$9,0)),MAX(MortgageCalculator!$L$8,start_rate+MortgageCalculator!$L$10*ROUNDUP((A1034-MortgageCalculator!$L$6*periods_per_year)/MortgageCalculator!$L$9,0)))),start_rate))</f>
        <v/>
      </c>
      <c r="D1034" s="76" t="str">
        <f t="shared" si="98"/>
        <v/>
      </c>
      <c r="E1034" s="76" t="str">
        <f t="shared" si="99"/>
        <v/>
      </c>
      <c r="F1034" s="76" t="str">
        <f t="shared" si="100"/>
        <v/>
      </c>
      <c r="G1034" s="76" t="str">
        <f t="shared" si="101"/>
        <v/>
      </c>
    </row>
    <row r="1035" spans="1:7">
      <c r="A1035" s="73" t="str">
        <f t="shared" si="96"/>
        <v/>
      </c>
      <c r="B1035" s="74" t="str">
        <f t="shared" si="97"/>
        <v/>
      </c>
      <c r="C1035" s="75" t="str">
        <f>IF(A1035="","",IF(variable,IF(A1035&lt;MortgageCalculator!$L$6*periods_per_year,start_rate,IF(MortgageCalculator!$L$10&gt;=0,MIN(MortgageCalculator!$L$7,start_rate+MortgageCalculator!$L$10*ROUNDUP((A1035-MortgageCalculator!$L$6*periods_per_year)/MortgageCalculator!$L$9,0)),MAX(MortgageCalculator!$L$8,start_rate+MortgageCalculator!$L$10*ROUNDUP((A1035-MortgageCalculator!$L$6*periods_per_year)/MortgageCalculator!$L$9,0)))),start_rate))</f>
        <v/>
      </c>
      <c r="D1035" s="76" t="str">
        <f t="shared" si="98"/>
        <v/>
      </c>
      <c r="E1035" s="76" t="str">
        <f t="shared" si="99"/>
        <v/>
      </c>
      <c r="F1035" s="76" t="str">
        <f t="shared" si="100"/>
        <v/>
      </c>
      <c r="G1035" s="76" t="str">
        <f t="shared" si="101"/>
        <v/>
      </c>
    </row>
    <row r="1036" spans="1:7">
      <c r="A1036" s="73" t="str">
        <f t="shared" si="96"/>
        <v/>
      </c>
      <c r="B1036" s="74" t="str">
        <f t="shared" si="97"/>
        <v/>
      </c>
      <c r="C1036" s="75" t="str">
        <f>IF(A1036="","",IF(variable,IF(A1036&lt;MortgageCalculator!$L$6*periods_per_year,start_rate,IF(MortgageCalculator!$L$10&gt;=0,MIN(MortgageCalculator!$L$7,start_rate+MortgageCalculator!$L$10*ROUNDUP((A1036-MortgageCalculator!$L$6*periods_per_year)/MortgageCalculator!$L$9,0)),MAX(MortgageCalculator!$L$8,start_rate+MortgageCalculator!$L$10*ROUNDUP((A1036-MortgageCalculator!$L$6*periods_per_year)/MortgageCalculator!$L$9,0)))),start_rate))</f>
        <v/>
      </c>
      <c r="D1036" s="76" t="str">
        <f t="shared" si="98"/>
        <v/>
      </c>
      <c r="E1036" s="76" t="str">
        <f t="shared" si="99"/>
        <v/>
      </c>
      <c r="F1036" s="76" t="str">
        <f t="shared" si="100"/>
        <v/>
      </c>
      <c r="G1036" s="76" t="str">
        <f t="shared" si="101"/>
        <v/>
      </c>
    </row>
    <row r="1037" spans="1:7">
      <c r="A1037" s="73" t="str">
        <f t="shared" si="96"/>
        <v/>
      </c>
      <c r="B1037" s="74" t="str">
        <f t="shared" si="97"/>
        <v/>
      </c>
      <c r="C1037" s="75" t="str">
        <f>IF(A1037="","",IF(variable,IF(A1037&lt;MortgageCalculator!$L$6*periods_per_year,start_rate,IF(MortgageCalculator!$L$10&gt;=0,MIN(MortgageCalculator!$L$7,start_rate+MortgageCalculator!$L$10*ROUNDUP((A1037-MortgageCalculator!$L$6*periods_per_year)/MortgageCalculator!$L$9,0)),MAX(MortgageCalculator!$L$8,start_rate+MortgageCalculator!$L$10*ROUNDUP((A1037-MortgageCalculator!$L$6*periods_per_year)/MortgageCalculator!$L$9,0)))),start_rate))</f>
        <v/>
      </c>
      <c r="D1037" s="76" t="str">
        <f t="shared" si="98"/>
        <v/>
      </c>
      <c r="E1037" s="76" t="str">
        <f t="shared" si="99"/>
        <v/>
      </c>
      <c r="F1037" s="76" t="str">
        <f t="shared" si="100"/>
        <v/>
      </c>
      <c r="G1037" s="76" t="str">
        <f t="shared" si="101"/>
        <v/>
      </c>
    </row>
    <row r="1038" spans="1:7">
      <c r="A1038" s="73" t="str">
        <f t="shared" si="96"/>
        <v/>
      </c>
      <c r="B1038" s="74" t="str">
        <f t="shared" si="97"/>
        <v/>
      </c>
      <c r="C1038" s="75" t="str">
        <f>IF(A1038="","",IF(variable,IF(A1038&lt;MortgageCalculator!$L$6*periods_per_year,start_rate,IF(MortgageCalculator!$L$10&gt;=0,MIN(MortgageCalculator!$L$7,start_rate+MortgageCalculator!$L$10*ROUNDUP((A1038-MortgageCalculator!$L$6*periods_per_year)/MortgageCalculator!$L$9,0)),MAX(MortgageCalculator!$L$8,start_rate+MortgageCalculator!$L$10*ROUNDUP((A1038-MortgageCalculator!$L$6*periods_per_year)/MortgageCalculator!$L$9,0)))),start_rate))</f>
        <v/>
      </c>
      <c r="D1038" s="76" t="str">
        <f t="shared" si="98"/>
        <v/>
      </c>
      <c r="E1038" s="76" t="str">
        <f t="shared" si="99"/>
        <v/>
      </c>
      <c r="F1038" s="76" t="str">
        <f t="shared" si="100"/>
        <v/>
      </c>
      <c r="G1038" s="76" t="str">
        <f t="shared" si="101"/>
        <v/>
      </c>
    </row>
    <row r="1039" spans="1:7">
      <c r="A1039" s="73" t="str">
        <f t="shared" si="96"/>
        <v/>
      </c>
      <c r="B1039" s="74" t="str">
        <f t="shared" si="97"/>
        <v/>
      </c>
      <c r="C1039" s="75" t="str">
        <f>IF(A1039="","",IF(variable,IF(A1039&lt;MortgageCalculator!$L$6*periods_per_year,start_rate,IF(MortgageCalculator!$L$10&gt;=0,MIN(MortgageCalculator!$L$7,start_rate+MortgageCalculator!$L$10*ROUNDUP((A1039-MortgageCalculator!$L$6*periods_per_year)/MortgageCalculator!$L$9,0)),MAX(MortgageCalculator!$L$8,start_rate+MortgageCalculator!$L$10*ROUNDUP((A1039-MortgageCalculator!$L$6*periods_per_year)/MortgageCalculator!$L$9,0)))),start_rate))</f>
        <v/>
      </c>
      <c r="D1039" s="76" t="str">
        <f t="shared" si="98"/>
        <v/>
      </c>
      <c r="E1039" s="76" t="str">
        <f t="shared" si="99"/>
        <v/>
      </c>
      <c r="F1039" s="76" t="str">
        <f t="shared" si="100"/>
        <v/>
      </c>
      <c r="G1039" s="76" t="str">
        <f t="shared" si="101"/>
        <v/>
      </c>
    </row>
    <row r="1040" spans="1:7">
      <c r="A1040" s="73" t="str">
        <f t="shared" si="96"/>
        <v/>
      </c>
      <c r="B1040" s="74" t="str">
        <f t="shared" si="97"/>
        <v/>
      </c>
      <c r="C1040" s="75" t="str">
        <f>IF(A1040="","",IF(variable,IF(A1040&lt;MortgageCalculator!$L$6*periods_per_year,start_rate,IF(MortgageCalculator!$L$10&gt;=0,MIN(MortgageCalculator!$L$7,start_rate+MortgageCalculator!$L$10*ROUNDUP((A1040-MortgageCalculator!$L$6*periods_per_year)/MortgageCalculator!$L$9,0)),MAX(MortgageCalculator!$L$8,start_rate+MortgageCalculator!$L$10*ROUNDUP((A1040-MortgageCalculator!$L$6*periods_per_year)/MortgageCalculator!$L$9,0)))),start_rate))</f>
        <v/>
      </c>
      <c r="D1040" s="76" t="str">
        <f t="shared" si="98"/>
        <v/>
      </c>
      <c r="E1040" s="76" t="str">
        <f t="shared" si="99"/>
        <v/>
      </c>
      <c r="F1040" s="76" t="str">
        <f t="shared" si="100"/>
        <v/>
      </c>
      <c r="G1040" s="76" t="str">
        <f t="shared" si="101"/>
        <v/>
      </c>
    </row>
    <row r="1041" spans="1:7">
      <c r="A1041" s="73" t="str">
        <f t="shared" si="96"/>
        <v/>
      </c>
      <c r="B1041" s="74" t="str">
        <f t="shared" si="97"/>
        <v/>
      </c>
      <c r="C1041" s="75" t="str">
        <f>IF(A1041="","",IF(variable,IF(A1041&lt;MortgageCalculator!$L$6*periods_per_year,start_rate,IF(MortgageCalculator!$L$10&gt;=0,MIN(MortgageCalculator!$L$7,start_rate+MortgageCalculator!$L$10*ROUNDUP((A1041-MortgageCalculator!$L$6*periods_per_year)/MortgageCalculator!$L$9,0)),MAX(MortgageCalculator!$L$8,start_rate+MortgageCalculator!$L$10*ROUNDUP((A1041-MortgageCalculator!$L$6*periods_per_year)/MortgageCalculator!$L$9,0)))),start_rate))</f>
        <v/>
      </c>
      <c r="D1041" s="76" t="str">
        <f t="shared" si="98"/>
        <v/>
      </c>
      <c r="E1041" s="76" t="str">
        <f t="shared" si="99"/>
        <v/>
      </c>
      <c r="F1041" s="76" t="str">
        <f t="shared" si="100"/>
        <v/>
      </c>
      <c r="G1041" s="76" t="str">
        <f t="shared" si="101"/>
        <v/>
      </c>
    </row>
    <row r="1042" spans="1:7">
      <c r="A1042" s="73" t="str">
        <f t="shared" si="96"/>
        <v/>
      </c>
      <c r="B1042" s="74" t="str">
        <f t="shared" si="97"/>
        <v/>
      </c>
      <c r="C1042" s="75" t="str">
        <f>IF(A1042="","",IF(variable,IF(A1042&lt;MortgageCalculator!$L$6*periods_per_year,start_rate,IF(MortgageCalculator!$L$10&gt;=0,MIN(MortgageCalculator!$L$7,start_rate+MortgageCalculator!$L$10*ROUNDUP((A1042-MortgageCalculator!$L$6*periods_per_year)/MortgageCalculator!$L$9,0)),MAX(MortgageCalculator!$L$8,start_rate+MortgageCalculator!$L$10*ROUNDUP((A1042-MortgageCalculator!$L$6*periods_per_year)/MortgageCalculator!$L$9,0)))),start_rate))</f>
        <v/>
      </c>
      <c r="D1042" s="76" t="str">
        <f t="shared" si="98"/>
        <v/>
      </c>
      <c r="E1042" s="76" t="str">
        <f t="shared" si="99"/>
        <v/>
      </c>
      <c r="F1042" s="76" t="str">
        <f t="shared" si="100"/>
        <v/>
      </c>
      <c r="G1042" s="76" t="str">
        <f t="shared" si="101"/>
        <v/>
      </c>
    </row>
    <row r="1043" spans="1:7">
      <c r="A1043" s="73" t="str">
        <f t="shared" si="96"/>
        <v/>
      </c>
      <c r="B1043" s="74" t="str">
        <f t="shared" si="97"/>
        <v/>
      </c>
      <c r="C1043" s="75" t="str">
        <f>IF(A1043="","",IF(variable,IF(A1043&lt;MortgageCalculator!$L$6*periods_per_year,start_rate,IF(MortgageCalculator!$L$10&gt;=0,MIN(MortgageCalculator!$L$7,start_rate+MortgageCalculator!$L$10*ROUNDUP((A1043-MortgageCalculator!$L$6*periods_per_year)/MortgageCalculator!$L$9,0)),MAX(MortgageCalculator!$L$8,start_rate+MortgageCalculator!$L$10*ROUNDUP((A1043-MortgageCalculator!$L$6*periods_per_year)/MortgageCalculator!$L$9,0)))),start_rate))</f>
        <v/>
      </c>
      <c r="D1043" s="76" t="str">
        <f t="shared" si="98"/>
        <v/>
      </c>
      <c r="E1043" s="76" t="str">
        <f t="shared" si="99"/>
        <v/>
      </c>
      <c r="F1043" s="76" t="str">
        <f t="shared" si="100"/>
        <v/>
      </c>
      <c r="G1043" s="76" t="str">
        <f t="shared" si="101"/>
        <v/>
      </c>
    </row>
    <row r="1044" spans="1:7">
      <c r="A1044" s="73" t="str">
        <f t="shared" si="96"/>
        <v/>
      </c>
      <c r="B1044" s="74" t="str">
        <f t="shared" si="97"/>
        <v/>
      </c>
      <c r="C1044" s="75" t="str">
        <f>IF(A1044="","",IF(variable,IF(A1044&lt;MortgageCalculator!$L$6*periods_per_year,start_rate,IF(MortgageCalculator!$L$10&gt;=0,MIN(MortgageCalculator!$L$7,start_rate+MortgageCalculator!$L$10*ROUNDUP((A1044-MortgageCalculator!$L$6*periods_per_year)/MortgageCalculator!$L$9,0)),MAX(MortgageCalculator!$L$8,start_rate+MortgageCalculator!$L$10*ROUNDUP((A1044-MortgageCalculator!$L$6*periods_per_year)/MortgageCalculator!$L$9,0)))),start_rate))</f>
        <v/>
      </c>
      <c r="D1044" s="76" t="str">
        <f t="shared" si="98"/>
        <v/>
      </c>
      <c r="E1044" s="76" t="str">
        <f t="shared" si="99"/>
        <v/>
      </c>
      <c r="F1044" s="76" t="str">
        <f t="shared" si="100"/>
        <v/>
      </c>
      <c r="G1044" s="76" t="str">
        <f t="shared" si="101"/>
        <v/>
      </c>
    </row>
    <row r="1045" spans="1:7">
      <c r="A1045" s="73" t="str">
        <f t="shared" si="96"/>
        <v/>
      </c>
      <c r="B1045" s="74" t="str">
        <f t="shared" si="97"/>
        <v/>
      </c>
      <c r="C1045" s="75" t="str">
        <f>IF(A1045="","",IF(variable,IF(A1045&lt;MortgageCalculator!$L$6*periods_per_year,start_rate,IF(MortgageCalculator!$L$10&gt;=0,MIN(MortgageCalculator!$L$7,start_rate+MortgageCalculator!$L$10*ROUNDUP((A1045-MortgageCalculator!$L$6*periods_per_year)/MortgageCalculator!$L$9,0)),MAX(MortgageCalculator!$L$8,start_rate+MortgageCalculator!$L$10*ROUNDUP((A1045-MortgageCalculator!$L$6*periods_per_year)/MortgageCalculator!$L$9,0)))),start_rate))</f>
        <v/>
      </c>
      <c r="D1045" s="76" t="str">
        <f t="shared" si="98"/>
        <v/>
      </c>
      <c r="E1045" s="76" t="str">
        <f t="shared" si="99"/>
        <v/>
      </c>
      <c r="F1045" s="76" t="str">
        <f t="shared" si="100"/>
        <v/>
      </c>
      <c r="G1045" s="76" t="str">
        <f t="shared" si="101"/>
        <v/>
      </c>
    </row>
    <row r="1046" spans="1:7">
      <c r="A1046" s="73" t="str">
        <f t="shared" si="96"/>
        <v/>
      </c>
      <c r="B1046" s="74" t="str">
        <f t="shared" si="97"/>
        <v/>
      </c>
      <c r="C1046" s="75" t="str">
        <f>IF(A1046="","",IF(variable,IF(A1046&lt;MortgageCalculator!$L$6*periods_per_year,start_rate,IF(MortgageCalculator!$L$10&gt;=0,MIN(MortgageCalculator!$L$7,start_rate+MortgageCalculator!$L$10*ROUNDUP((A1046-MortgageCalculator!$L$6*periods_per_year)/MortgageCalculator!$L$9,0)),MAX(MortgageCalculator!$L$8,start_rate+MortgageCalculator!$L$10*ROUNDUP((A1046-MortgageCalculator!$L$6*periods_per_year)/MortgageCalculator!$L$9,0)))),start_rate))</f>
        <v/>
      </c>
      <c r="D1046" s="76" t="str">
        <f t="shared" si="98"/>
        <v/>
      </c>
      <c r="E1046" s="76" t="str">
        <f t="shared" si="99"/>
        <v/>
      </c>
      <c r="F1046" s="76" t="str">
        <f t="shared" si="100"/>
        <v/>
      </c>
      <c r="G1046" s="76" t="str">
        <f t="shared" si="101"/>
        <v/>
      </c>
    </row>
    <row r="1047" spans="1:7">
      <c r="A1047" s="73" t="str">
        <f t="shared" si="96"/>
        <v/>
      </c>
      <c r="B1047" s="74" t="str">
        <f t="shared" si="97"/>
        <v/>
      </c>
      <c r="C1047" s="75" t="str">
        <f>IF(A1047="","",IF(variable,IF(A1047&lt;MortgageCalculator!$L$6*periods_per_year,start_rate,IF(MortgageCalculator!$L$10&gt;=0,MIN(MortgageCalculator!$L$7,start_rate+MortgageCalculator!$L$10*ROUNDUP((A1047-MortgageCalculator!$L$6*periods_per_year)/MortgageCalculator!$L$9,0)),MAX(MortgageCalculator!$L$8,start_rate+MortgageCalculator!$L$10*ROUNDUP((A1047-MortgageCalculator!$L$6*periods_per_year)/MortgageCalculator!$L$9,0)))),start_rate))</f>
        <v/>
      </c>
      <c r="D1047" s="76" t="str">
        <f t="shared" si="98"/>
        <v/>
      </c>
      <c r="E1047" s="76" t="str">
        <f t="shared" si="99"/>
        <v/>
      </c>
      <c r="F1047" s="76" t="str">
        <f t="shared" si="100"/>
        <v/>
      </c>
      <c r="G1047" s="76" t="str">
        <f t="shared" si="101"/>
        <v/>
      </c>
    </row>
    <row r="1048" spans="1:7">
      <c r="A1048" s="73" t="str">
        <f t="shared" si="96"/>
        <v/>
      </c>
      <c r="B1048" s="74" t="str">
        <f t="shared" si="97"/>
        <v/>
      </c>
      <c r="C1048" s="75" t="str">
        <f>IF(A1048="","",IF(variable,IF(A1048&lt;MortgageCalculator!$L$6*periods_per_year,start_rate,IF(MortgageCalculator!$L$10&gt;=0,MIN(MortgageCalculator!$L$7,start_rate+MortgageCalculator!$L$10*ROUNDUP((A1048-MortgageCalculator!$L$6*periods_per_year)/MortgageCalculator!$L$9,0)),MAX(MortgageCalculator!$L$8,start_rate+MortgageCalculator!$L$10*ROUNDUP((A1048-MortgageCalculator!$L$6*periods_per_year)/MortgageCalculator!$L$9,0)))),start_rate))</f>
        <v/>
      </c>
      <c r="D1048" s="76" t="str">
        <f t="shared" si="98"/>
        <v/>
      </c>
      <c r="E1048" s="76" t="str">
        <f t="shared" si="99"/>
        <v/>
      </c>
      <c r="F1048" s="76" t="str">
        <f t="shared" si="100"/>
        <v/>
      </c>
      <c r="G1048" s="76" t="str">
        <f t="shared" si="101"/>
        <v/>
      </c>
    </row>
    <row r="1049" spans="1:7">
      <c r="A1049" s="73" t="str">
        <f t="shared" si="96"/>
        <v/>
      </c>
      <c r="B1049" s="74" t="str">
        <f t="shared" si="97"/>
        <v/>
      </c>
      <c r="C1049" s="75" t="str">
        <f>IF(A1049="","",IF(variable,IF(A1049&lt;MortgageCalculator!$L$6*periods_per_year,start_rate,IF(MortgageCalculator!$L$10&gt;=0,MIN(MortgageCalculator!$L$7,start_rate+MortgageCalculator!$L$10*ROUNDUP((A1049-MortgageCalculator!$L$6*periods_per_year)/MortgageCalculator!$L$9,0)),MAX(MortgageCalculator!$L$8,start_rate+MortgageCalculator!$L$10*ROUNDUP((A1049-MortgageCalculator!$L$6*periods_per_year)/MortgageCalculator!$L$9,0)))),start_rate))</f>
        <v/>
      </c>
      <c r="D1049" s="76" t="str">
        <f t="shared" si="98"/>
        <v/>
      </c>
      <c r="E1049" s="76" t="str">
        <f t="shared" si="99"/>
        <v/>
      </c>
      <c r="F1049" s="76" t="str">
        <f t="shared" si="100"/>
        <v/>
      </c>
      <c r="G1049" s="76" t="str">
        <f t="shared" si="101"/>
        <v/>
      </c>
    </row>
    <row r="1050" spans="1:7">
      <c r="A1050" s="73" t="str">
        <f t="shared" si="96"/>
        <v/>
      </c>
      <c r="B1050" s="74" t="str">
        <f t="shared" si="97"/>
        <v/>
      </c>
      <c r="C1050" s="75" t="str">
        <f>IF(A1050="","",IF(variable,IF(A1050&lt;MortgageCalculator!$L$6*periods_per_year,start_rate,IF(MortgageCalculator!$L$10&gt;=0,MIN(MortgageCalculator!$L$7,start_rate+MortgageCalculator!$L$10*ROUNDUP((A1050-MortgageCalculator!$L$6*periods_per_year)/MortgageCalculator!$L$9,0)),MAX(MortgageCalculator!$L$8,start_rate+MortgageCalculator!$L$10*ROUNDUP((A1050-MortgageCalculator!$L$6*periods_per_year)/MortgageCalculator!$L$9,0)))),start_rate))</f>
        <v/>
      </c>
      <c r="D1050" s="76" t="str">
        <f t="shared" si="98"/>
        <v/>
      </c>
      <c r="E1050" s="76" t="str">
        <f t="shared" si="99"/>
        <v/>
      </c>
      <c r="F1050" s="76" t="str">
        <f t="shared" si="100"/>
        <v/>
      </c>
      <c r="G1050" s="76" t="str">
        <f t="shared" si="101"/>
        <v/>
      </c>
    </row>
    <row r="1051" spans="1:7">
      <c r="A1051" s="73" t="str">
        <f t="shared" si="96"/>
        <v/>
      </c>
      <c r="B1051" s="74" t="str">
        <f t="shared" si="97"/>
        <v/>
      </c>
      <c r="C1051" s="75" t="str">
        <f>IF(A1051="","",IF(variable,IF(A1051&lt;MortgageCalculator!$L$6*periods_per_year,start_rate,IF(MortgageCalculator!$L$10&gt;=0,MIN(MortgageCalculator!$L$7,start_rate+MortgageCalculator!$L$10*ROUNDUP((A1051-MortgageCalculator!$L$6*periods_per_year)/MortgageCalculator!$L$9,0)),MAX(MortgageCalculator!$L$8,start_rate+MortgageCalculator!$L$10*ROUNDUP((A1051-MortgageCalculator!$L$6*periods_per_year)/MortgageCalculator!$L$9,0)))),start_rate))</f>
        <v/>
      </c>
      <c r="D1051" s="76" t="str">
        <f t="shared" si="98"/>
        <v/>
      </c>
      <c r="E1051" s="76" t="str">
        <f t="shared" si="99"/>
        <v/>
      </c>
      <c r="F1051" s="76" t="str">
        <f t="shared" si="100"/>
        <v/>
      </c>
      <c r="G1051" s="76" t="str">
        <f t="shared" si="101"/>
        <v/>
      </c>
    </row>
    <row r="1052" spans="1:7">
      <c r="A1052" s="73" t="str">
        <f t="shared" si="96"/>
        <v/>
      </c>
      <c r="B1052" s="74" t="str">
        <f t="shared" si="97"/>
        <v/>
      </c>
      <c r="C1052" s="75" t="str">
        <f>IF(A1052="","",IF(variable,IF(A1052&lt;MortgageCalculator!$L$6*periods_per_year,start_rate,IF(MortgageCalculator!$L$10&gt;=0,MIN(MortgageCalculator!$L$7,start_rate+MortgageCalculator!$L$10*ROUNDUP((A1052-MortgageCalculator!$L$6*periods_per_year)/MortgageCalculator!$L$9,0)),MAX(MortgageCalculator!$L$8,start_rate+MortgageCalculator!$L$10*ROUNDUP((A1052-MortgageCalculator!$L$6*periods_per_year)/MortgageCalculator!$L$9,0)))),start_rate))</f>
        <v/>
      </c>
      <c r="D1052" s="76" t="str">
        <f t="shared" si="98"/>
        <v/>
      </c>
      <c r="E1052" s="76" t="str">
        <f t="shared" si="99"/>
        <v/>
      </c>
      <c r="F1052" s="76" t="str">
        <f t="shared" si="100"/>
        <v/>
      </c>
      <c r="G1052" s="76" t="str">
        <f t="shared" si="101"/>
        <v/>
      </c>
    </row>
    <row r="1053" spans="1:7">
      <c r="A1053" s="73" t="str">
        <f t="shared" si="96"/>
        <v/>
      </c>
      <c r="B1053" s="74" t="str">
        <f t="shared" si="97"/>
        <v/>
      </c>
      <c r="C1053" s="75" t="str">
        <f>IF(A1053="","",IF(variable,IF(A1053&lt;MortgageCalculator!$L$6*periods_per_year,start_rate,IF(MortgageCalculator!$L$10&gt;=0,MIN(MortgageCalculator!$L$7,start_rate+MortgageCalculator!$L$10*ROUNDUP((A1053-MortgageCalculator!$L$6*periods_per_year)/MortgageCalculator!$L$9,0)),MAX(MortgageCalculator!$L$8,start_rate+MortgageCalculator!$L$10*ROUNDUP((A1053-MortgageCalculator!$L$6*periods_per_year)/MortgageCalculator!$L$9,0)))),start_rate))</f>
        <v/>
      </c>
      <c r="D1053" s="76" t="str">
        <f t="shared" si="98"/>
        <v/>
      </c>
      <c r="E1053" s="76" t="str">
        <f t="shared" si="99"/>
        <v/>
      </c>
      <c r="F1053" s="76" t="str">
        <f t="shared" si="100"/>
        <v/>
      </c>
      <c r="G1053" s="76" t="str">
        <f t="shared" si="101"/>
        <v/>
      </c>
    </row>
    <row r="1054" spans="1:7">
      <c r="A1054" s="73" t="str">
        <f t="shared" si="96"/>
        <v/>
      </c>
      <c r="B1054" s="74" t="str">
        <f t="shared" si="97"/>
        <v/>
      </c>
      <c r="C1054" s="75" t="str">
        <f>IF(A1054="","",IF(variable,IF(A1054&lt;MortgageCalculator!$L$6*periods_per_year,start_rate,IF(MortgageCalculator!$L$10&gt;=0,MIN(MortgageCalculator!$L$7,start_rate+MortgageCalculator!$L$10*ROUNDUP((A1054-MortgageCalculator!$L$6*periods_per_year)/MortgageCalculator!$L$9,0)),MAX(MortgageCalculator!$L$8,start_rate+MortgageCalculator!$L$10*ROUNDUP((A1054-MortgageCalculator!$L$6*periods_per_year)/MortgageCalculator!$L$9,0)))),start_rate))</f>
        <v/>
      </c>
      <c r="D1054" s="76" t="str">
        <f t="shared" si="98"/>
        <v/>
      </c>
      <c r="E1054" s="76" t="str">
        <f t="shared" si="99"/>
        <v/>
      </c>
      <c r="F1054" s="76" t="str">
        <f t="shared" si="100"/>
        <v/>
      </c>
      <c r="G1054" s="76" t="str">
        <f t="shared" si="101"/>
        <v/>
      </c>
    </row>
    <row r="1055" spans="1:7">
      <c r="A1055" s="73" t="str">
        <f t="shared" si="96"/>
        <v/>
      </c>
      <c r="B1055" s="74" t="str">
        <f t="shared" si="97"/>
        <v/>
      </c>
      <c r="C1055" s="75" t="str">
        <f>IF(A1055="","",IF(variable,IF(A1055&lt;MortgageCalculator!$L$6*periods_per_year,start_rate,IF(MortgageCalculator!$L$10&gt;=0,MIN(MortgageCalculator!$L$7,start_rate+MortgageCalculator!$L$10*ROUNDUP((A1055-MortgageCalculator!$L$6*periods_per_year)/MortgageCalculator!$L$9,0)),MAX(MortgageCalculator!$L$8,start_rate+MortgageCalculator!$L$10*ROUNDUP((A1055-MortgageCalculator!$L$6*periods_per_year)/MortgageCalculator!$L$9,0)))),start_rate))</f>
        <v/>
      </c>
      <c r="D1055" s="76" t="str">
        <f t="shared" si="98"/>
        <v/>
      </c>
      <c r="E1055" s="76" t="str">
        <f t="shared" si="99"/>
        <v/>
      </c>
      <c r="F1055" s="76" t="str">
        <f t="shared" si="100"/>
        <v/>
      </c>
      <c r="G1055" s="76" t="str">
        <f t="shared" si="101"/>
        <v/>
      </c>
    </row>
    <row r="1056" spans="1:7">
      <c r="A1056" s="73" t="str">
        <f t="shared" si="96"/>
        <v/>
      </c>
      <c r="B1056" s="74" t="str">
        <f t="shared" si="97"/>
        <v/>
      </c>
      <c r="C1056" s="75" t="str">
        <f>IF(A1056="","",IF(variable,IF(A1056&lt;MortgageCalculator!$L$6*periods_per_year,start_rate,IF(MortgageCalculator!$L$10&gt;=0,MIN(MortgageCalculator!$L$7,start_rate+MortgageCalculator!$L$10*ROUNDUP((A1056-MortgageCalculator!$L$6*periods_per_year)/MortgageCalculator!$L$9,0)),MAX(MortgageCalculator!$L$8,start_rate+MortgageCalculator!$L$10*ROUNDUP((A1056-MortgageCalculator!$L$6*periods_per_year)/MortgageCalculator!$L$9,0)))),start_rate))</f>
        <v/>
      </c>
      <c r="D1056" s="76" t="str">
        <f t="shared" si="98"/>
        <v/>
      </c>
      <c r="E1056" s="76" t="str">
        <f t="shared" si="99"/>
        <v/>
      </c>
      <c r="F1056" s="76" t="str">
        <f t="shared" si="100"/>
        <v/>
      </c>
      <c r="G1056" s="76" t="str">
        <f t="shared" si="101"/>
        <v/>
      </c>
    </row>
    <row r="1057" spans="1:7">
      <c r="A1057" s="73" t="str">
        <f t="shared" si="96"/>
        <v/>
      </c>
      <c r="B1057" s="74" t="str">
        <f t="shared" si="97"/>
        <v/>
      </c>
      <c r="C1057" s="75" t="str">
        <f>IF(A1057="","",IF(variable,IF(A1057&lt;MortgageCalculator!$L$6*periods_per_year,start_rate,IF(MortgageCalculator!$L$10&gt;=0,MIN(MortgageCalculator!$L$7,start_rate+MortgageCalculator!$L$10*ROUNDUP((A1057-MortgageCalculator!$L$6*periods_per_year)/MortgageCalculator!$L$9,0)),MAX(MortgageCalculator!$L$8,start_rate+MortgageCalculator!$L$10*ROUNDUP((A1057-MortgageCalculator!$L$6*periods_per_year)/MortgageCalculator!$L$9,0)))),start_rate))</f>
        <v/>
      </c>
      <c r="D1057" s="76" t="str">
        <f t="shared" si="98"/>
        <v/>
      </c>
      <c r="E1057" s="76" t="str">
        <f t="shared" si="99"/>
        <v/>
      </c>
      <c r="F1057" s="76" t="str">
        <f t="shared" si="100"/>
        <v/>
      </c>
      <c r="G1057" s="76" t="str">
        <f t="shared" si="101"/>
        <v/>
      </c>
    </row>
    <row r="1058" spans="1:7">
      <c r="A1058" s="73" t="str">
        <f t="shared" si="96"/>
        <v/>
      </c>
      <c r="B1058" s="74" t="str">
        <f t="shared" si="97"/>
        <v/>
      </c>
      <c r="C1058" s="75" t="str">
        <f>IF(A1058="","",IF(variable,IF(A1058&lt;MortgageCalculator!$L$6*periods_per_year,start_rate,IF(MortgageCalculator!$L$10&gt;=0,MIN(MortgageCalculator!$L$7,start_rate+MortgageCalculator!$L$10*ROUNDUP((A1058-MortgageCalculator!$L$6*periods_per_year)/MortgageCalculator!$L$9,0)),MAX(MortgageCalculator!$L$8,start_rate+MortgageCalculator!$L$10*ROUNDUP((A1058-MortgageCalculator!$L$6*periods_per_year)/MortgageCalculator!$L$9,0)))),start_rate))</f>
        <v/>
      </c>
      <c r="D1058" s="76" t="str">
        <f t="shared" si="98"/>
        <v/>
      </c>
      <c r="E1058" s="76" t="str">
        <f t="shared" si="99"/>
        <v/>
      </c>
      <c r="F1058" s="76" t="str">
        <f t="shared" si="100"/>
        <v/>
      </c>
      <c r="G1058" s="76" t="str">
        <f t="shared" si="101"/>
        <v/>
      </c>
    </row>
    <row r="1059" spans="1:7">
      <c r="A1059" s="73" t="str">
        <f t="shared" si="96"/>
        <v/>
      </c>
      <c r="B1059" s="74" t="str">
        <f t="shared" si="97"/>
        <v/>
      </c>
      <c r="C1059" s="75" t="str">
        <f>IF(A1059="","",IF(variable,IF(A1059&lt;MortgageCalculator!$L$6*periods_per_year,start_rate,IF(MortgageCalculator!$L$10&gt;=0,MIN(MortgageCalculator!$L$7,start_rate+MortgageCalculator!$L$10*ROUNDUP((A1059-MortgageCalculator!$L$6*periods_per_year)/MortgageCalculator!$L$9,0)),MAX(MortgageCalculator!$L$8,start_rate+MortgageCalculator!$L$10*ROUNDUP((A1059-MortgageCalculator!$L$6*periods_per_year)/MortgageCalculator!$L$9,0)))),start_rate))</f>
        <v/>
      </c>
      <c r="D1059" s="76" t="str">
        <f t="shared" si="98"/>
        <v/>
      </c>
      <c r="E1059" s="76" t="str">
        <f t="shared" si="99"/>
        <v/>
      </c>
      <c r="F1059" s="76" t="str">
        <f t="shared" si="100"/>
        <v/>
      </c>
      <c r="G1059" s="76" t="str">
        <f t="shared" si="101"/>
        <v/>
      </c>
    </row>
    <row r="1060" spans="1:7">
      <c r="A1060" s="73" t="str">
        <f t="shared" si="96"/>
        <v/>
      </c>
      <c r="B1060" s="74" t="str">
        <f t="shared" si="97"/>
        <v/>
      </c>
      <c r="C1060" s="75" t="str">
        <f>IF(A1060="","",IF(variable,IF(A1060&lt;MortgageCalculator!$L$6*periods_per_year,start_rate,IF(MortgageCalculator!$L$10&gt;=0,MIN(MortgageCalculator!$L$7,start_rate+MortgageCalculator!$L$10*ROUNDUP((A1060-MortgageCalculator!$L$6*periods_per_year)/MortgageCalculator!$L$9,0)),MAX(MortgageCalculator!$L$8,start_rate+MortgageCalculator!$L$10*ROUNDUP((A1060-MortgageCalculator!$L$6*periods_per_year)/MortgageCalculator!$L$9,0)))),start_rate))</f>
        <v/>
      </c>
      <c r="D1060" s="76" t="str">
        <f t="shared" si="98"/>
        <v/>
      </c>
      <c r="E1060" s="76" t="str">
        <f t="shared" si="99"/>
        <v/>
      </c>
      <c r="F1060" s="76" t="str">
        <f t="shared" si="100"/>
        <v/>
      </c>
      <c r="G1060" s="76" t="str">
        <f t="shared" si="101"/>
        <v/>
      </c>
    </row>
    <row r="1061" spans="1:7">
      <c r="A1061" s="73" t="str">
        <f t="shared" si="96"/>
        <v/>
      </c>
      <c r="B1061" s="74" t="str">
        <f t="shared" si="97"/>
        <v/>
      </c>
      <c r="C1061" s="75" t="str">
        <f>IF(A1061="","",IF(variable,IF(A1061&lt;MortgageCalculator!$L$6*periods_per_year,start_rate,IF(MortgageCalculator!$L$10&gt;=0,MIN(MortgageCalculator!$L$7,start_rate+MortgageCalculator!$L$10*ROUNDUP((A1061-MortgageCalculator!$L$6*periods_per_year)/MortgageCalculator!$L$9,0)),MAX(MortgageCalculator!$L$8,start_rate+MortgageCalculator!$L$10*ROUNDUP((A1061-MortgageCalculator!$L$6*periods_per_year)/MortgageCalculator!$L$9,0)))),start_rate))</f>
        <v/>
      </c>
      <c r="D1061" s="76" t="str">
        <f t="shared" si="98"/>
        <v/>
      </c>
      <c r="E1061" s="76" t="str">
        <f t="shared" si="99"/>
        <v/>
      </c>
      <c r="F1061" s="76" t="str">
        <f t="shared" si="100"/>
        <v/>
      </c>
      <c r="G1061" s="76" t="str">
        <f t="shared" si="101"/>
        <v/>
      </c>
    </row>
    <row r="1062" spans="1:7">
      <c r="A1062" s="73" t="str">
        <f t="shared" si="96"/>
        <v/>
      </c>
      <c r="B1062" s="74" t="str">
        <f t="shared" si="97"/>
        <v/>
      </c>
      <c r="C1062" s="75" t="str">
        <f>IF(A1062="","",IF(variable,IF(A1062&lt;MortgageCalculator!$L$6*periods_per_year,start_rate,IF(MortgageCalculator!$L$10&gt;=0,MIN(MortgageCalculator!$L$7,start_rate+MortgageCalculator!$L$10*ROUNDUP((A1062-MortgageCalculator!$L$6*periods_per_year)/MortgageCalculator!$L$9,0)),MAX(MortgageCalculator!$L$8,start_rate+MortgageCalculator!$L$10*ROUNDUP((A1062-MortgageCalculator!$L$6*periods_per_year)/MortgageCalculator!$L$9,0)))),start_rate))</f>
        <v/>
      </c>
      <c r="D1062" s="76" t="str">
        <f t="shared" si="98"/>
        <v/>
      </c>
      <c r="E1062" s="76" t="str">
        <f t="shared" si="99"/>
        <v/>
      </c>
      <c r="F1062" s="76" t="str">
        <f t="shared" si="100"/>
        <v/>
      </c>
      <c r="G1062" s="76" t="str">
        <f t="shared" si="101"/>
        <v/>
      </c>
    </row>
    <row r="1063" spans="1:7">
      <c r="A1063" s="73" t="str">
        <f t="shared" si="96"/>
        <v/>
      </c>
      <c r="B1063" s="74" t="str">
        <f t="shared" si="97"/>
        <v/>
      </c>
      <c r="C1063" s="75" t="str">
        <f>IF(A1063="","",IF(variable,IF(A1063&lt;MortgageCalculator!$L$6*periods_per_year,start_rate,IF(MortgageCalculator!$L$10&gt;=0,MIN(MortgageCalculator!$L$7,start_rate+MortgageCalculator!$L$10*ROUNDUP((A1063-MortgageCalculator!$L$6*periods_per_year)/MortgageCalculator!$L$9,0)),MAX(MortgageCalculator!$L$8,start_rate+MortgageCalculator!$L$10*ROUNDUP((A1063-MortgageCalculator!$L$6*periods_per_year)/MortgageCalculator!$L$9,0)))),start_rate))</f>
        <v/>
      </c>
      <c r="D1063" s="76" t="str">
        <f t="shared" si="98"/>
        <v/>
      </c>
      <c r="E1063" s="76" t="str">
        <f t="shared" si="99"/>
        <v/>
      </c>
      <c r="F1063" s="76" t="str">
        <f t="shared" si="100"/>
        <v/>
      </c>
      <c r="G1063" s="76" t="str">
        <f t="shared" si="101"/>
        <v/>
      </c>
    </row>
    <row r="1064" spans="1:7">
      <c r="A1064" s="73" t="str">
        <f t="shared" si="96"/>
        <v/>
      </c>
      <c r="B1064" s="74" t="str">
        <f t="shared" si="97"/>
        <v/>
      </c>
      <c r="C1064" s="75" t="str">
        <f>IF(A1064="","",IF(variable,IF(A1064&lt;MortgageCalculator!$L$6*periods_per_year,start_rate,IF(MortgageCalculator!$L$10&gt;=0,MIN(MortgageCalculator!$L$7,start_rate+MortgageCalculator!$L$10*ROUNDUP((A1064-MortgageCalculator!$L$6*periods_per_year)/MortgageCalculator!$L$9,0)),MAX(MortgageCalculator!$L$8,start_rate+MortgageCalculator!$L$10*ROUNDUP((A1064-MortgageCalculator!$L$6*periods_per_year)/MortgageCalculator!$L$9,0)))),start_rate))</f>
        <v/>
      </c>
      <c r="D1064" s="76" t="str">
        <f t="shared" si="98"/>
        <v/>
      </c>
      <c r="E1064" s="76" t="str">
        <f t="shared" si="99"/>
        <v/>
      </c>
      <c r="F1064" s="76" t="str">
        <f t="shared" si="100"/>
        <v/>
      </c>
      <c r="G1064" s="76" t="str">
        <f t="shared" si="101"/>
        <v/>
      </c>
    </row>
    <row r="1065" spans="1:7">
      <c r="A1065" s="73" t="str">
        <f t="shared" si="96"/>
        <v/>
      </c>
      <c r="B1065" s="74" t="str">
        <f t="shared" si="97"/>
        <v/>
      </c>
      <c r="C1065" s="75" t="str">
        <f>IF(A1065="","",IF(variable,IF(A1065&lt;MortgageCalculator!$L$6*periods_per_year,start_rate,IF(MortgageCalculator!$L$10&gt;=0,MIN(MortgageCalculator!$L$7,start_rate+MortgageCalculator!$L$10*ROUNDUP((A1065-MortgageCalculator!$L$6*periods_per_year)/MortgageCalculator!$L$9,0)),MAX(MortgageCalculator!$L$8,start_rate+MortgageCalculator!$L$10*ROUNDUP((A1065-MortgageCalculator!$L$6*periods_per_year)/MortgageCalculator!$L$9,0)))),start_rate))</f>
        <v/>
      </c>
      <c r="D1065" s="76" t="str">
        <f t="shared" si="98"/>
        <v/>
      </c>
      <c r="E1065" s="76" t="str">
        <f t="shared" si="99"/>
        <v/>
      </c>
      <c r="F1065" s="76" t="str">
        <f t="shared" si="100"/>
        <v/>
      </c>
      <c r="G1065" s="76" t="str">
        <f t="shared" si="101"/>
        <v/>
      </c>
    </row>
    <row r="1066" spans="1:7">
      <c r="A1066" s="73" t="str">
        <f t="shared" si="96"/>
        <v/>
      </c>
      <c r="B1066" s="74" t="str">
        <f t="shared" si="97"/>
        <v/>
      </c>
      <c r="C1066" s="75" t="str">
        <f>IF(A1066="","",IF(variable,IF(A1066&lt;MortgageCalculator!$L$6*periods_per_year,start_rate,IF(MortgageCalculator!$L$10&gt;=0,MIN(MortgageCalculator!$L$7,start_rate+MortgageCalculator!$L$10*ROUNDUP((A1066-MortgageCalculator!$L$6*periods_per_year)/MortgageCalculator!$L$9,0)),MAX(MortgageCalculator!$L$8,start_rate+MortgageCalculator!$L$10*ROUNDUP((A1066-MortgageCalculator!$L$6*periods_per_year)/MortgageCalculator!$L$9,0)))),start_rate))</f>
        <v/>
      </c>
      <c r="D1066" s="76" t="str">
        <f t="shared" si="98"/>
        <v/>
      </c>
      <c r="E1066" s="76" t="str">
        <f t="shared" si="99"/>
        <v/>
      </c>
      <c r="F1066" s="76" t="str">
        <f t="shared" si="100"/>
        <v/>
      </c>
      <c r="G1066" s="76" t="str">
        <f t="shared" si="101"/>
        <v/>
      </c>
    </row>
    <row r="1067" spans="1:7">
      <c r="A1067" s="73" t="str">
        <f t="shared" si="96"/>
        <v/>
      </c>
      <c r="B1067" s="74" t="str">
        <f t="shared" si="97"/>
        <v/>
      </c>
      <c r="C1067" s="75" t="str">
        <f>IF(A1067="","",IF(variable,IF(A1067&lt;MortgageCalculator!$L$6*periods_per_year,start_rate,IF(MortgageCalculator!$L$10&gt;=0,MIN(MortgageCalculator!$L$7,start_rate+MortgageCalculator!$L$10*ROUNDUP((A1067-MortgageCalculator!$L$6*periods_per_year)/MortgageCalculator!$L$9,0)),MAX(MortgageCalculator!$L$8,start_rate+MortgageCalculator!$L$10*ROUNDUP((A1067-MortgageCalculator!$L$6*periods_per_year)/MortgageCalculator!$L$9,0)))),start_rate))</f>
        <v/>
      </c>
      <c r="D1067" s="76" t="str">
        <f t="shared" si="98"/>
        <v/>
      </c>
      <c r="E1067" s="76" t="str">
        <f t="shared" si="99"/>
        <v/>
      </c>
      <c r="F1067" s="76" t="str">
        <f t="shared" si="100"/>
        <v/>
      </c>
      <c r="G1067" s="76" t="str">
        <f t="shared" si="101"/>
        <v/>
      </c>
    </row>
    <row r="1068" spans="1:7">
      <c r="A1068" s="73" t="str">
        <f t="shared" si="96"/>
        <v/>
      </c>
      <c r="B1068" s="74" t="str">
        <f t="shared" si="97"/>
        <v/>
      </c>
      <c r="C1068" s="75" t="str">
        <f>IF(A1068="","",IF(variable,IF(A1068&lt;MortgageCalculator!$L$6*periods_per_year,start_rate,IF(MortgageCalculator!$L$10&gt;=0,MIN(MortgageCalculator!$L$7,start_rate+MortgageCalculator!$L$10*ROUNDUP((A1068-MortgageCalculator!$L$6*periods_per_year)/MortgageCalculator!$L$9,0)),MAX(MortgageCalculator!$L$8,start_rate+MortgageCalculator!$L$10*ROUNDUP((A1068-MortgageCalculator!$L$6*periods_per_year)/MortgageCalculator!$L$9,0)))),start_rate))</f>
        <v/>
      </c>
      <c r="D1068" s="76" t="str">
        <f t="shared" si="98"/>
        <v/>
      </c>
      <c r="E1068" s="76" t="str">
        <f t="shared" si="99"/>
        <v/>
      </c>
      <c r="F1068" s="76" t="str">
        <f t="shared" si="100"/>
        <v/>
      </c>
      <c r="G1068" s="76" t="str">
        <f t="shared" si="101"/>
        <v/>
      </c>
    </row>
    <row r="1069" spans="1:7">
      <c r="A1069" s="73" t="str">
        <f t="shared" si="96"/>
        <v/>
      </c>
      <c r="B1069" s="74" t="str">
        <f t="shared" si="97"/>
        <v/>
      </c>
      <c r="C1069" s="75" t="str">
        <f>IF(A1069="","",IF(variable,IF(A1069&lt;MortgageCalculator!$L$6*periods_per_year,start_rate,IF(MortgageCalculator!$L$10&gt;=0,MIN(MortgageCalculator!$L$7,start_rate+MortgageCalculator!$L$10*ROUNDUP((A1069-MortgageCalculator!$L$6*periods_per_year)/MortgageCalculator!$L$9,0)),MAX(MortgageCalculator!$L$8,start_rate+MortgageCalculator!$L$10*ROUNDUP((A1069-MortgageCalculator!$L$6*periods_per_year)/MortgageCalculator!$L$9,0)))),start_rate))</f>
        <v/>
      </c>
      <c r="D1069" s="76" t="str">
        <f t="shared" si="98"/>
        <v/>
      </c>
      <c r="E1069" s="76" t="str">
        <f t="shared" si="99"/>
        <v/>
      </c>
      <c r="F1069" s="76" t="str">
        <f t="shared" si="100"/>
        <v/>
      </c>
      <c r="G1069" s="76" t="str">
        <f t="shared" si="101"/>
        <v/>
      </c>
    </row>
    <row r="1070" spans="1:7">
      <c r="A1070" s="73" t="str">
        <f t="shared" si="96"/>
        <v/>
      </c>
      <c r="B1070" s="74" t="str">
        <f t="shared" si="97"/>
        <v/>
      </c>
      <c r="C1070" s="75" t="str">
        <f>IF(A1070="","",IF(variable,IF(A1070&lt;MortgageCalculator!$L$6*periods_per_year,start_rate,IF(MortgageCalculator!$L$10&gt;=0,MIN(MortgageCalculator!$L$7,start_rate+MortgageCalculator!$L$10*ROUNDUP((A1070-MortgageCalculator!$L$6*periods_per_year)/MortgageCalculator!$L$9,0)),MAX(MortgageCalculator!$L$8,start_rate+MortgageCalculator!$L$10*ROUNDUP((A1070-MortgageCalculator!$L$6*periods_per_year)/MortgageCalculator!$L$9,0)))),start_rate))</f>
        <v/>
      </c>
      <c r="D1070" s="76" t="str">
        <f t="shared" si="98"/>
        <v/>
      </c>
      <c r="E1070" s="76" t="str">
        <f t="shared" si="99"/>
        <v/>
      </c>
      <c r="F1070" s="76" t="str">
        <f t="shared" si="100"/>
        <v/>
      </c>
      <c r="G1070" s="76" t="str">
        <f t="shared" si="101"/>
        <v/>
      </c>
    </row>
    <row r="1071" spans="1:7">
      <c r="A1071" s="73" t="str">
        <f t="shared" si="96"/>
        <v/>
      </c>
      <c r="B1071" s="74" t="str">
        <f t="shared" si="97"/>
        <v/>
      </c>
      <c r="C1071" s="75" t="str">
        <f>IF(A1071="","",IF(variable,IF(A1071&lt;MortgageCalculator!$L$6*periods_per_year,start_rate,IF(MortgageCalculator!$L$10&gt;=0,MIN(MortgageCalculator!$L$7,start_rate+MortgageCalculator!$L$10*ROUNDUP((A1071-MortgageCalculator!$L$6*periods_per_year)/MortgageCalculator!$L$9,0)),MAX(MortgageCalculator!$L$8,start_rate+MortgageCalculator!$L$10*ROUNDUP((A1071-MortgageCalculator!$L$6*periods_per_year)/MortgageCalculator!$L$9,0)))),start_rate))</f>
        <v/>
      </c>
      <c r="D1071" s="76" t="str">
        <f t="shared" si="98"/>
        <v/>
      </c>
      <c r="E1071" s="76" t="str">
        <f t="shared" si="99"/>
        <v/>
      </c>
      <c r="F1071" s="76" t="str">
        <f t="shared" si="100"/>
        <v/>
      </c>
      <c r="G1071" s="76" t="str">
        <f t="shared" si="101"/>
        <v/>
      </c>
    </row>
    <row r="1072" spans="1:7">
      <c r="A1072" s="73" t="str">
        <f t="shared" si="96"/>
        <v/>
      </c>
      <c r="B1072" s="74" t="str">
        <f t="shared" si="97"/>
        <v/>
      </c>
      <c r="C1072" s="75" t="str">
        <f>IF(A1072="","",IF(variable,IF(A1072&lt;MortgageCalculator!$L$6*periods_per_year,start_rate,IF(MortgageCalculator!$L$10&gt;=0,MIN(MortgageCalculator!$L$7,start_rate+MortgageCalculator!$L$10*ROUNDUP((A1072-MortgageCalculator!$L$6*periods_per_year)/MortgageCalculator!$L$9,0)),MAX(MortgageCalculator!$L$8,start_rate+MortgageCalculator!$L$10*ROUNDUP((A1072-MortgageCalculator!$L$6*periods_per_year)/MortgageCalculator!$L$9,0)))),start_rate))</f>
        <v/>
      </c>
      <c r="D1072" s="76" t="str">
        <f t="shared" si="98"/>
        <v/>
      </c>
      <c r="E1072" s="76" t="str">
        <f t="shared" si="99"/>
        <v/>
      </c>
      <c r="F1072" s="76" t="str">
        <f t="shared" si="100"/>
        <v/>
      </c>
      <c r="G1072" s="76" t="str">
        <f t="shared" si="101"/>
        <v/>
      </c>
    </row>
    <row r="1073" spans="1:7">
      <c r="A1073" s="73" t="str">
        <f t="shared" si="96"/>
        <v/>
      </c>
      <c r="B1073" s="74" t="str">
        <f t="shared" si="97"/>
        <v/>
      </c>
      <c r="C1073" s="75" t="str">
        <f>IF(A1073="","",IF(variable,IF(A1073&lt;MortgageCalculator!$L$6*periods_per_year,start_rate,IF(MortgageCalculator!$L$10&gt;=0,MIN(MortgageCalculator!$L$7,start_rate+MortgageCalculator!$L$10*ROUNDUP((A1073-MortgageCalculator!$L$6*periods_per_year)/MortgageCalculator!$L$9,0)),MAX(MortgageCalculator!$L$8,start_rate+MortgageCalculator!$L$10*ROUNDUP((A1073-MortgageCalculator!$L$6*periods_per_year)/MortgageCalculator!$L$9,0)))),start_rate))</f>
        <v/>
      </c>
      <c r="D1073" s="76" t="str">
        <f t="shared" si="98"/>
        <v/>
      </c>
      <c r="E1073" s="76" t="str">
        <f t="shared" si="99"/>
        <v/>
      </c>
      <c r="F1073" s="76" t="str">
        <f t="shared" si="100"/>
        <v/>
      </c>
      <c r="G1073" s="76" t="str">
        <f t="shared" si="101"/>
        <v/>
      </c>
    </row>
    <row r="1074" spans="1:7">
      <c r="A1074" s="73" t="str">
        <f t="shared" si="96"/>
        <v/>
      </c>
      <c r="B1074" s="74" t="str">
        <f t="shared" si="97"/>
        <v/>
      </c>
      <c r="C1074" s="75" t="str">
        <f>IF(A1074="","",IF(variable,IF(A1074&lt;MortgageCalculator!$L$6*periods_per_year,start_rate,IF(MortgageCalculator!$L$10&gt;=0,MIN(MortgageCalculator!$L$7,start_rate+MortgageCalculator!$L$10*ROUNDUP((A1074-MortgageCalculator!$L$6*periods_per_year)/MortgageCalculator!$L$9,0)),MAX(MortgageCalculator!$L$8,start_rate+MortgageCalculator!$L$10*ROUNDUP((A1074-MortgageCalculator!$L$6*periods_per_year)/MortgageCalculator!$L$9,0)))),start_rate))</f>
        <v/>
      </c>
      <c r="D1074" s="76" t="str">
        <f t="shared" si="98"/>
        <v/>
      </c>
      <c r="E1074" s="76" t="str">
        <f t="shared" si="99"/>
        <v/>
      </c>
      <c r="F1074" s="76" t="str">
        <f t="shared" si="100"/>
        <v/>
      </c>
      <c r="G1074" s="76" t="str">
        <f t="shared" si="101"/>
        <v/>
      </c>
    </row>
    <row r="1075" spans="1:7">
      <c r="A1075" s="73" t="str">
        <f t="shared" si="96"/>
        <v/>
      </c>
      <c r="B1075" s="74" t="str">
        <f t="shared" si="97"/>
        <v/>
      </c>
      <c r="C1075" s="75" t="str">
        <f>IF(A1075="","",IF(variable,IF(A1075&lt;MortgageCalculator!$L$6*periods_per_year,start_rate,IF(MortgageCalculator!$L$10&gt;=0,MIN(MortgageCalculator!$L$7,start_rate+MortgageCalculator!$L$10*ROUNDUP((A1075-MortgageCalculator!$L$6*periods_per_year)/MortgageCalculator!$L$9,0)),MAX(MortgageCalculator!$L$8,start_rate+MortgageCalculator!$L$10*ROUNDUP((A1075-MortgageCalculator!$L$6*periods_per_year)/MortgageCalculator!$L$9,0)))),start_rate))</f>
        <v/>
      </c>
      <c r="D1075" s="76" t="str">
        <f t="shared" si="98"/>
        <v/>
      </c>
      <c r="E1075" s="76" t="str">
        <f t="shared" si="99"/>
        <v/>
      </c>
      <c r="F1075" s="76" t="str">
        <f t="shared" si="100"/>
        <v/>
      </c>
      <c r="G1075" s="76" t="str">
        <f t="shared" si="101"/>
        <v/>
      </c>
    </row>
    <row r="1076" spans="1:7">
      <c r="A1076" s="73" t="str">
        <f t="shared" si="96"/>
        <v/>
      </c>
      <c r="B1076" s="74" t="str">
        <f t="shared" si="97"/>
        <v/>
      </c>
      <c r="C1076" s="75" t="str">
        <f>IF(A1076="","",IF(variable,IF(A1076&lt;MortgageCalculator!$L$6*periods_per_year,start_rate,IF(MortgageCalculator!$L$10&gt;=0,MIN(MortgageCalculator!$L$7,start_rate+MortgageCalculator!$L$10*ROUNDUP((A1076-MortgageCalculator!$L$6*periods_per_year)/MortgageCalculator!$L$9,0)),MAX(MortgageCalculator!$L$8,start_rate+MortgageCalculator!$L$10*ROUNDUP((A1076-MortgageCalculator!$L$6*periods_per_year)/MortgageCalculator!$L$9,0)))),start_rate))</f>
        <v/>
      </c>
      <c r="D1076" s="76" t="str">
        <f t="shared" si="98"/>
        <v/>
      </c>
      <c r="E1076" s="76" t="str">
        <f t="shared" si="99"/>
        <v/>
      </c>
      <c r="F1076" s="76" t="str">
        <f t="shared" si="100"/>
        <v/>
      </c>
      <c r="G1076" s="76" t="str">
        <f t="shared" si="101"/>
        <v/>
      </c>
    </row>
    <row r="1077" spans="1:7">
      <c r="A1077" s="73" t="str">
        <f t="shared" si="96"/>
        <v/>
      </c>
      <c r="B1077" s="74" t="str">
        <f t="shared" si="97"/>
        <v/>
      </c>
      <c r="C1077" s="75" t="str">
        <f>IF(A1077="","",IF(variable,IF(A1077&lt;MortgageCalculator!$L$6*periods_per_year,start_rate,IF(MortgageCalculator!$L$10&gt;=0,MIN(MortgageCalculator!$L$7,start_rate+MortgageCalculator!$L$10*ROUNDUP((A1077-MortgageCalculator!$L$6*periods_per_year)/MortgageCalculator!$L$9,0)),MAX(MortgageCalculator!$L$8,start_rate+MortgageCalculator!$L$10*ROUNDUP((A1077-MortgageCalculator!$L$6*periods_per_year)/MortgageCalculator!$L$9,0)))),start_rate))</f>
        <v/>
      </c>
      <c r="D1077" s="76" t="str">
        <f t="shared" si="98"/>
        <v/>
      </c>
      <c r="E1077" s="76" t="str">
        <f t="shared" si="99"/>
        <v/>
      </c>
      <c r="F1077" s="76" t="str">
        <f t="shared" si="100"/>
        <v/>
      </c>
      <c r="G1077" s="76" t="str">
        <f t="shared" si="101"/>
        <v/>
      </c>
    </row>
    <row r="1078" spans="1:7">
      <c r="A1078" s="73" t="str">
        <f t="shared" si="96"/>
        <v/>
      </c>
      <c r="B1078" s="74" t="str">
        <f t="shared" si="97"/>
        <v/>
      </c>
      <c r="C1078" s="75" t="str">
        <f>IF(A1078="","",IF(variable,IF(A1078&lt;MortgageCalculator!$L$6*periods_per_year,start_rate,IF(MortgageCalculator!$L$10&gt;=0,MIN(MortgageCalculator!$L$7,start_rate+MortgageCalculator!$L$10*ROUNDUP((A1078-MortgageCalculator!$L$6*periods_per_year)/MortgageCalculator!$L$9,0)),MAX(MortgageCalculator!$L$8,start_rate+MortgageCalculator!$L$10*ROUNDUP((A1078-MortgageCalculator!$L$6*periods_per_year)/MortgageCalculator!$L$9,0)))),start_rate))</f>
        <v/>
      </c>
      <c r="D1078" s="76" t="str">
        <f t="shared" si="98"/>
        <v/>
      </c>
      <c r="E1078" s="76" t="str">
        <f t="shared" si="99"/>
        <v/>
      </c>
      <c r="F1078" s="76" t="str">
        <f t="shared" si="100"/>
        <v/>
      </c>
      <c r="G1078" s="76" t="str">
        <f t="shared" si="101"/>
        <v/>
      </c>
    </row>
    <row r="1079" spans="1:7">
      <c r="A1079" s="73" t="str">
        <f t="shared" si="96"/>
        <v/>
      </c>
      <c r="B1079" s="74" t="str">
        <f t="shared" si="97"/>
        <v/>
      </c>
      <c r="C1079" s="75" t="str">
        <f>IF(A1079="","",IF(variable,IF(A1079&lt;MortgageCalculator!$L$6*periods_per_year,start_rate,IF(MortgageCalculator!$L$10&gt;=0,MIN(MortgageCalculator!$L$7,start_rate+MortgageCalculator!$L$10*ROUNDUP((A1079-MortgageCalculator!$L$6*periods_per_year)/MortgageCalculator!$L$9,0)),MAX(MortgageCalculator!$L$8,start_rate+MortgageCalculator!$L$10*ROUNDUP((A1079-MortgageCalculator!$L$6*periods_per_year)/MortgageCalculator!$L$9,0)))),start_rate))</f>
        <v/>
      </c>
      <c r="D1079" s="76" t="str">
        <f t="shared" si="98"/>
        <v/>
      </c>
      <c r="E1079" s="76" t="str">
        <f t="shared" si="99"/>
        <v/>
      </c>
      <c r="F1079" s="76" t="str">
        <f t="shared" si="100"/>
        <v/>
      </c>
      <c r="G1079" s="76" t="str">
        <f t="shared" si="101"/>
        <v/>
      </c>
    </row>
    <row r="1080" spans="1:7">
      <c r="A1080" s="73" t="str">
        <f t="shared" si="96"/>
        <v/>
      </c>
      <c r="B1080" s="74" t="str">
        <f t="shared" si="97"/>
        <v/>
      </c>
      <c r="C1080" s="75" t="str">
        <f>IF(A1080="","",IF(variable,IF(A1080&lt;MortgageCalculator!$L$6*periods_per_year,start_rate,IF(MortgageCalculator!$L$10&gt;=0,MIN(MortgageCalculator!$L$7,start_rate+MortgageCalculator!$L$10*ROUNDUP((A1080-MortgageCalculator!$L$6*periods_per_year)/MortgageCalculator!$L$9,0)),MAX(MortgageCalculator!$L$8,start_rate+MortgageCalculator!$L$10*ROUNDUP((A1080-MortgageCalculator!$L$6*periods_per_year)/MortgageCalculator!$L$9,0)))),start_rate))</f>
        <v/>
      </c>
      <c r="D1080" s="76" t="str">
        <f t="shared" si="98"/>
        <v/>
      </c>
      <c r="E1080" s="76" t="str">
        <f t="shared" si="99"/>
        <v/>
      </c>
      <c r="F1080" s="76" t="str">
        <f t="shared" si="100"/>
        <v/>
      </c>
      <c r="G1080" s="76" t="str">
        <f t="shared" si="101"/>
        <v/>
      </c>
    </row>
    <row r="1081" spans="1:7">
      <c r="A1081" s="73" t="str">
        <f t="shared" si="96"/>
        <v/>
      </c>
      <c r="B1081" s="74" t="str">
        <f t="shared" si="97"/>
        <v/>
      </c>
      <c r="C1081" s="75" t="str">
        <f>IF(A1081="","",IF(variable,IF(A1081&lt;MortgageCalculator!$L$6*periods_per_year,start_rate,IF(MortgageCalculator!$L$10&gt;=0,MIN(MortgageCalculator!$L$7,start_rate+MortgageCalculator!$L$10*ROUNDUP((A1081-MortgageCalculator!$L$6*periods_per_year)/MortgageCalculator!$L$9,0)),MAX(MortgageCalculator!$L$8,start_rate+MortgageCalculator!$L$10*ROUNDUP((A1081-MortgageCalculator!$L$6*periods_per_year)/MortgageCalculator!$L$9,0)))),start_rate))</f>
        <v/>
      </c>
      <c r="D1081" s="76" t="str">
        <f t="shared" si="98"/>
        <v/>
      </c>
      <c r="E1081" s="76" t="str">
        <f t="shared" si="99"/>
        <v/>
      </c>
      <c r="F1081" s="76" t="str">
        <f t="shared" si="100"/>
        <v/>
      </c>
      <c r="G1081" s="76" t="str">
        <f t="shared" si="101"/>
        <v/>
      </c>
    </row>
    <row r="1082" spans="1:7">
      <c r="A1082" s="73" t="str">
        <f t="shared" si="96"/>
        <v/>
      </c>
      <c r="B1082" s="74" t="str">
        <f t="shared" si="97"/>
        <v/>
      </c>
      <c r="C1082" s="75" t="str">
        <f>IF(A1082="","",IF(variable,IF(A1082&lt;MortgageCalculator!$L$6*periods_per_year,start_rate,IF(MortgageCalculator!$L$10&gt;=0,MIN(MortgageCalculator!$L$7,start_rate+MortgageCalculator!$L$10*ROUNDUP((A1082-MortgageCalculator!$L$6*periods_per_year)/MortgageCalculator!$L$9,0)),MAX(MortgageCalculator!$L$8,start_rate+MortgageCalculator!$L$10*ROUNDUP((A1082-MortgageCalculator!$L$6*periods_per_year)/MortgageCalculator!$L$9,0)))),start_rate))</f>
        <v/>
      </c>
      <c r="D1082" s="76" t="str">
        <f t="shared" si="98"/>
        <v/>
      </c>
      <c r="E1082" s="76" t="str">
        <f t="shared" si="99"/>
        <v/>
      </c>
      <c r="F1082" s="76" t="str">
        <f t="shared" si="100"/>
        <v/>
      </c>
      <c r="G1082" s="76" t="str">
        <f t="shared" si="101"/>
        <v/>
      </c>
    </row>
    <row r="1083" spans="1:7">
      <c r="A1083" s="73" t="str">
        <f t="shared" si="96"/>
        <v/>
      </c>
      <c r="B1083" s="74" t="str">
        <f t="shared" si="97"/>
        <v/>
      </c>
      <c r="C1083" s="75" t="str">
        <f>IF(A1083="","",IF(variable,IF(A1083&lt;MortgageCalculator!$L$6*periods_per_year,start_rate,IF(MortgageCalculator!$L$10&gt;=0,MIN(MortgageCalculator!$L$7,start_rate+MortgageCalculator!$L$10*ROUNDUP((A1083-MortgageCalculator!$L$6*periods_per_year)/MortgageCalculator!$L$9,0)),MAX(MortgageCalculator!$L$8,start_rate+MortgageCalculator!$L$10*ROUNDUP((A1083-MortgageCalculator!$L$6*periods_per_year)/MortgageCalculator!$L$9,0)))),start_rate))</f>
        <v/>
      </c>
      <c r="D1083" s="76" t="str">
        <f t="shared" si="98"/>
        <v/>
      </c>
      <c r="E1083" s="76" t="str">
        <f t="shared" si="99"/>
        <v/>
      </c>
      <c r="F1083" s="76" t="str">
        <f t="shared" si="100"/>
        <v/>
      </c>
      <c r="G1083" s="76" t="str">
        <f t="shared" si="101"/>
        <v/>
      </c>
    </row>
    <row r="1084" spans="1:7">
      <c r="A1084" s="73" t="str">
        <f t="shared" si="96"/>
        <v/>
      </c>
      <c r="B1084" s="74" t="str">
        <f t="shared" si="97"/>
        <v/>
      </c>
      <c r="C1084" s="75" t="str">
        <f>IF(A1084="","",IF(variable,IF(A1084&lt;MortgageCalculator!$L$6*periods_per_year,start_rate,IF(MortgageCalculator!$L$10&gt;=0,MIN(MortgageCalculator!$L$7,start_rate+MortgageCalculator!$L$10*ROUNDUP((A1084-MortgageCalculator!$L$6*periods_per_year)/MortgageCalculator!$L$9,0)),MAX(MortgageCalculator!$L$8,start_rate+MortgageCalculator!$L$10*ROUNDUP((A1084-MortgageCalculator!$L$6*periods_per_year)/MortgageCalculator!$L$9,0)))),start_rate))</f>
        <v/>
      </c>
      <c r="D1084" s="76" t="str">
        <f t="shared" si="98"/>
        <v/>
      </c>
      <c r="E1084" s="76" t="str">
        <f t="shared" si="99"/>
        <v/>
      </c>
      <c r="F1084" s="76" t="str">
        <f t="shared" si="100"/>
        <v/>
      </c>
      <c r="G1084" s="76" t="str">
        <f t="shared" si="101"/>
        <v/>
      </c>
    </row>
    <row r="1085" spans="1:7">
      <c r="A1085" s="73" t="str">
        <f t="shared" si="96"/>
        <v/>
      </c>
      <c r="B1085" s="74" t="str">
        <f t="shared" si="97"/>
        <v/>
      </c>
      <c r="C1085" s="75" t="str">
        <f>IF(A1085="","",IF(variable,IF(A1085&lt;MortgageCalculator!$L$6*periods_per_year,start_rate,IF(MortgageCalculator!$L$10&gt;=0,MIN(MortgageCalculator!$L$7,start_rate+MortgageCalculator!$L$10*ROUNDUP((A1085-MortgageCalculator!$L$6*periods_per_year)/MortgageCalculator!$L$9,0)),MAX(MortgageCalculator!$L$8,start_rate+MortgageCalculator!$L$10*ROUNDUP((A1085-MortgageCalculator!$L$6*periods_per_year)/MortgageCalculator!$L$9,0)))),start_rate))</f>
        <v/>
      </c>
      <c r="D1085" s="76" t="str">
        <f t="shared" si="98"/>
        <v/>
      </c>
      <c r="E1085" s="76" t="str">
        <f t="shared" si="99"/>
        <v/>
      </c>
      <c r="F1085" s="76" t="str">
        <f t="shared" si="100"/>
        <v/>
      </c>
      <c r="G1085" s="76" t="str">
        <f t="shared" si="101"/>
        <v/>
      </c>
    </row>
    <row r="1086" spans="1:7">
      <c r="A1086" s="73" t="str">
        <f t="shared" si="96"/>
        <v/>
      </c>
      <c r="B1086" s="74" t="str">
        <f t="shared" si="97"/>
        <v/>
      </c>
      <c r="C1086" s="75" t="str">
        <f>IF(A1086="","",IF(variable,IF(A1086&lt;MortgageCalculator!$L$6*periods_per_year,start_rate,IF(MortgageCalculator!$L$10&gt;=0,MIN(MortgageCalculator!$L$7,start_rate+MortgageCalculator!$L$10*ROUNDUP((A1086-MortgageCalculator!$L$6*periods_per_year)/MortgageCalculator!$L$9,0)),MAX(MortgageCalculator!$L$8,start_rate+MortgageCalculator!$L$10*ROUNDUP((A1086-MortgageCalculator!$L$6*periods_per_year)/MortgageCalculator!$L$9,0)))),start_rate))</f>
        <v/>
      </c>
      <c r="D1086" s="76" t="str">
        <f t="shared" si="98"/>
        <v/>
      </c>
      <c r="E1086" s="76" t="str">
        <f t="shared" si="99"/>
        <v/>
      </c>
      <c r="F1086" s="76" t="str">
        <f t="shared" si="100"/>
        <v/>
      </c>
      <c r="G1086" s="76" t="str">
        <f t="shared" si="101"/>
        <v/>
      </c>
    </row>
    <row r="1087" spans="1:7">
      <c r="A1087" s="73" t="str">
        <f t="shared" si="96"/>
        <v/>
      </c>
      <c r="B1087" s="74" t="str">
        <f t="shared" si="97"/>
        <v/>
      </c>
      <c r="C1087" s="75" t="str">
        <f>IF(A1087="","",IF(variable,IF(A1087&lt;MortgageCalculator!$L$6*periods_per_year,start_rate,IF(MortgageCalculator!$L$10&gt;=0,MIN(MortgageCalculator!$L$7,start_rate+MortgageCalculator!$L$10*ROUNDUP((A1087-MortgageCalculator!$L$6*periods_per_year)/MortgageCalculator!$L$9,0)),MAX(MortgageCalculator!$L$8,start_rate+MortgageCalculator!$L$10*ROUNDUP((A1087-MortgageCalculator!$L$6*periods_per_year)/MortgageCalculator!$L$9,0)))),start_rate))</f>
        <v/>
      </c>
      <c r="D1087" s="76" t="str">
        <f t="shared" si="98"/>
        <v/>
      </c>
      <c r="E1087" s="76" t="str">
        <f t="shared" si="99"/>
        <v/>
      </c>
      <c r="F1087" s="76" t="str">
        <f t="shared" si="100"/>
        <v/>
      </c>
      <c r="G1087" s="76" t="str">
        <f t="shared" si="101"/>
        <v/>
      </c>
    </row>
    <row r="1088" spans="1:7">
      <c r="A1088" s="73" t="str">
        <f t="shared" si="96"/>
        <v/>
      </c>
      <c r="B1088" s="74" t="str">
        <f t="shared" si="97"/>
        <v/>
      </c>
      <c r="C1088" s="75" t="str">
        <f>IF(A1088="","",IF(variable,IF(A1088&lt;MortgageCalculator!$L$6*periods_per_year,start_rate,IF(MortgageCalculator!$L$10&gt;=0,MIN(MortgageCalculator!$L$7,start_rate+MortgageCalculator!$L$10*ROUNDUP((A1088-MortgageCalculator!$L$6*periods_per_year)/MortgageCalculator!$L$9,0)),MAX(MortgageCalculator!$L$8,start_rate+MortgageCalculator!$L$10*ROUNDUP((A1088-MortgageCalculator!$L$6*periods_per_year)/MortgageCalculator!$L$9,0)))),start_rate))</f>
        <v/>
      </c>
      <c r="D1088" s="76" t="str">
        <f t="shared" si="98"/>
        <v/>
      </c>
      <c r="E1088" s="76" t="str">
        <f t="shared" si="99"/>
        <v/>
      </c>
      <c r="F1088" s="76" t="str">
        <f t="shared" si="100"/>
        <v/>
      </c>
      <c r="G1088" s="76" t="str">
        <f t="shared" si="101"/>
        <v/>
      </c>
    </row>
    <row r="1089" spans="1:7">
      <c r="A1089" s="73" t="str">
        <f t="shared" si="96"/>
        <v/>
      </c>
      <c r="B1089" s="74" t="str">
        <f t="shared" si="97"/>
        <v/>
      </c>
      <c r="C1089" s="75" t="str">
        <f>IF(A1089="","",IF(variable,IF(A1089&lt;MortgageCalculator!$L$6*periods_per_year,start_rate,IF(MortgageCalculator!$L$10&gt;=0,MIN(MortgageCalculator!$L$7,start_rate+MortgageCalculator!$L$10*ROUNDUP((A1089-MortgageCalculator!$L$6*periods_per_year)/MortgageCalculator!$L$9,0)),MAX(MortgageCalculator!$L$8,start_rate+MortgageCalculator!$L$10*ROUNDUP((A1089-MortgageCalculator!$L$6*periods_per_year)/MortgageCalculator!$L$9,0)))),start_rate))</f>
        <v/>
      </c>
      <c r="D1089" s="76" t="str">
        <f t="shared" si="98"/>
        <v/>
      </c>
      <c r="E1089" s="76" t="str">
        <f t="shared" si="99"/>
        <v/>
      </c>
      <c r="F1089" s="76" t="str">
        <f t="shared" si="100"/>
        <v/>
      </c>
      <c r="G1089" s="76" t="str">
        <f t="shared" si="101"/>
        <v/>
      </c>
    </row>
    <row r="1090" spans="1:7">
      <c r="A1090" s="73" t="str">
        <f t="shared" si="96"/>
        <v/>
      </c>
      <c r="B1090" s="74" t="str">
        <f t="shared" si="97"/>
        <v/>
      </c>
      <c r="C1090" s="75" t="str">
        <f>IF(A1090="","",IF(variable,IF(A1090&lt;MortgageCalculator!$L$6*periods_per_year,start_rate,IF(MortgageCalculator!$L$10&gt;=0,MIN(MortgageCalculator!$L$7,start_rate+MortgageCalculator!$L$10*ROUNDUP((A1090-MortgageCalculator!$L$6*periods_per_year)/MortgageCalculator!$L$9,0)),MAX(MortgageCalculator!$L$8,start_rate+MortgageCalculator!$L$10*ROUNDUP((A1090-MortgageCalculator!$L$6*periods_per_year)/MortgageCalculator!$L$9,0)))),start_rate))</f>
        <v/>
      </c>
      <c r="D1090" s="76" t="str">
        <f t="shared" si="98"/>
        <v/>
      </c>
      <c r="E1090" s="76" t="str">
        <f t="shared" si="99"/>
        <v/>
      </c>
      <c r="F1090" s="76" t="str">
        <f t="shared" si="100"/>
        <v/>
      </c>
      <c r="G1090" s="76" t="str">
        <f t="shared" si="101"/>
        <v/>
      </c>
    </row>
    <row r="1091" spans="1:7">
      <c r="A1091" s="73" t="str">
        <f t="shared" si="96"/>
        <v/>
      </c>
      <c r="B1091" s="74" t="str">
        <f t="shared" si="97"/>
        <v/>
      </c>
      <c r="C1091" s="75" t="str">
        <f>IF(A1091="","",IF(variable,IF(A1091&lt;MortgageCalculator!$L$6*periods_per_year,start_rate,IF(MortgageCalculator!$L$10&gt;=0,MIN(MortgageCalculator!$L$7,start_rate+MortgageCalculator!$L$10*ROUNDUP((A1091-MortgageCalculator!$L$6*periods_per_year)/MortgageCalculator!$L$9,0)),MAX(MortgageCalculator!$L$8,start_rate+MortgageCalculator!$L$10*ROUNDUP((A1091-MortgageCalculator!$L$6*periods_per_year)/MortgageCalculator!$L$9,0)))),start_rate))</f>
        <v/>
      </c>
      <c r="D1091" s="76" t="str">
        <f t="shared" si="98"/>
        <v/>
      </c>
      <c r="E1091" s="76" t="str">
        <f t="shared" si="99"/>
        <v/>
      </c>
      <c r="F1091" s="76" t="str">
        <f t="shared" si="100"/>
        <v/>
      </c>
      <c r="G1091" s="76" t="str">
        <f t="shared" si="101"/>
        <v/>
      </c>
    </row>
    <row r="1092" spans="1:7">
      <c r="A1092" s="73" t="str">
        <f t="shared" ref="A1092:A1155" si="102">IF(G1091="","",IF(OR(A1091&gt;=nper,ROUND(G1091,2)&lt;=0),"",A1091+1))</f>
        <v/>
      </c>
      <c r="B1092" s="74" t="str">
        <f t="shared" ref="B1092:B1155" si="103">IF(A1092="","",IF(OR(periods_per_year=26,periods_per_year=52),IF(periods_per_year=26,IF(A1092=1,fpdate,B1091+14),IF(periods_per_year=52,IF(A1092=1,fpdate,B1091+7),"n/a")),IF(periods_per_year=24,DATE(YEAR(fpdate),MONTH(fpdate)+(A1092-1)/2+IF(AND(DAY(fpdate)&gt;=15,MOD(A1092,2)=0),1,0),IF(MOD(A1092,2)=0,IF(DAY(fpdate)&gt;=15,DAY(fpdate)-14,DAY(fpdate)+14),DAY(fpdate))),IF(DAY(DATE(YEAR(fpdate),MONTH(fpdate)+A1092-1,DAY(fpdate)))&lt;&gt;DAY(fpdate),DATE(YEAR(fpdate),MONTH(fpdate)+A1092,0),DATE(YEAR(fpdate),MONTH(fpdate)+A1092-1,DAY(fpdate))))))</f>
        <v/>
      </c>
      <c r="C1092" s="75" t="str">
        <f>IF(A1092="","",IF(variable,IF(A1092&lt;MortgageCalculator!$L$6*periods_per_year,start_rate,IF(MortgageCalculator!$L$10&gt;=0,MIN(MortgageCalculator!$L$7,start_rate+MortgageCalculator!$L$10*ROUNDUP((A1092-MortgageCalculator!$L$6*periods_per_year)/MortgageCalculator!$L$9,0)),MAX(MortgageCalculator!$L$8,start_rate+MortgageCalculator!$L$10*ROUNDUP((A1092-MortgageCalculator!$L$6*periods_per_year)/MortgageCalculator!$L$9,0)))),start_rate))</f>
        <v/>
      </c>
      <c r="D1092" s="76" t="str">
        <f t="shared" ref="D1092:D1155" si="104">IF(A1092="","",ROUND((((1+C1092/CP)^(CP/periods_per_year))-1)*G1091,2))</f>
        <v/>
      </c>
      <c r="E1092" s="76" t="str">
        <f t="shared" ref="E1092:E1155" si="105">IF(A1092="","",IF(A1092=nper,G1091+D1092,MIN(G1091+D1092,IF(C1092=C1091,E1091,ROUND(-PMT(((1+C1092/CP)^(CP/periods_per_year))-1,nper-A1092+1,G1091),2)))))</f>
        <v/>
      </c>
      <c r="F1092" s="76" t="str">
        <f t="shared" ref="F1092:F1155" si="106">IF(A1092="","",E1092-D1092)</f>
        <v/>
      </c>
      <c r="G1092" s="76" t="str">
        <f t="shared" ref="G1092:G1155" si="107">IF(A1092="","",G1091-F1092)</f>
        <v/>
      </c>
    </row>
    <row r="1093" spans="1:7">
      <c r="A1093" s="73" t="str">
        <f t="shared" si="102"/>
        <v/>
      </c>
      <c r="B1093" s="74" t="str">
        <f t="shared" si="103"/>
        <v/>
      </c>
      <c r="C1093" s="75" t="str">
        <f>IF(A1093="","",IF(variable,IF(A1093&lt;MortgageCalculator!$L$6*periods_per_year,start_rate,IF(MortgageCalculator!$L$10&gt;=0,MIN(MortgageCalculator!$L$7,start_rate+MortgageCalculator!$L$10*ROUNDUP((A1093-MortgageCalculator!$L$6*periods_per_year)/MortgageCalculator!$L$9,0)),MAX(MortgageCalculator!$L$8,start_rate+MortgageCalculator!$L$10*ROUNDUP((A1093-MortgageCalculator!$L$6*periods_per_year)/MortgageCalculator!$L$9,0)))),start_rate))</f>
        <v/>
      </c>
      <c r="D1093" s="76" t="str">
        <f t="shared" si="104"/>
        <v/>
      </c>
      <c r="E1093" s="76" t="str">
        <f t="shared" si="105"/>
        <v/>
      </c>
      <c r="F1093" s="76" t="str">
        <f t="shared" si="106"/>
        <v/>
      </c>
      <c r="G1093" s="76" t="str">
        <f t="shared" si="107"/>
        <v/>
      </c>
    </row>
    <row r="1094" spans="1:7">
      <c r="A1094" s="73" t="str">
        <f t="shared" si="102"/>
        <v/>
      </c>
      <c r="B1094" s="74" t="str">
        <f t="shared" si="103"/>
        <v/>
      </c>
      <c r="C1094" s="75" t="str">
        <f>IF(A1094="","",IF(variable,IF(A1094&lt;MortgageCalculator!$L$6*periods_per_year,start_rate,IF(MortgageCalculator!$L$10&gt;=0,MIN(MortgageCalculator!$L$7,start_rate+MortgageCalculator!$L$10*ROUNDUP((A1094-MortgageCalculator!$L$6*periods_per_year)/MortgageCalculator!$L$9,0)),MAX(MortgageCalculator!$L$8,start_rate+MortgageCalculator!$L$10*ROUNDUP((A1094-MortgageCalculator!$L$6*periods_per_year)/MortgageCalculator!$L$9,0)))),start_rate))</f>
        <v/>
      </c>
      <c r="D1094" s="76" t="str">
        <f t="shared" si="104"/>
        <v/>
      </c>
      <c r="E1094" s="76" t="str">
        <f t="shared" si="105"/>
        <v/>
      </c>
      <c r="F1094" s="76" t="str">
        <f t="shared" si="106"/>
        <v/>
      </c>
      <c r="G1094" s="76" t="str">
        <f t="shared" si="107"/>
        <v/>
      </c>
    </row>
    <row r="1095" spans="1:7">
      <c r="A1095" s="73" t="str">
        <f t="shared" si="102"/>
        <v/>
      </c>
      <c r="B1095" s="74" t="str">
        <f t="shared" si="103"/>
        <v/>
      </c>
      <c r="C1095" s="75" t="str">
        <f>IF(A1095="","",IF(variable,IF(A1095&lt;MortgageCalculator!$L$6*periods_per_year,start_rate,IF(MortgageCalculator!$L$10&gt;=0,MIN(MortgageCalculator!$L$7,start_rate+MortgageCalculator!$L$10*ROUNDUP((A1095-MortgageCalculator!$L$6*periods_per_year)/MortgageCalculator!$L$9,0)),MAX(MortgageCalculator!$L$8,start_rate+MortgageCalculator!$L$10*ROUNDUP((A1095-MortgageCalculator!$L$6*periods_per_year)/MortgageCalculator!$L$9,0)))),start_rate))</f>
        <v/>
      </c>
      <c r="D1095" s="76" t="str">
        <f t="shared" si="104"/>
        <v/>
      </c>
      <c r="E1095" s="76" t="str">
        <f t="shared" si="105"/>
        <v/>
      </c>
      <c r="F1095" s="76" t="str">
        <f t="shared" si="106"/>
        <v/>
      </c>
      <c r="G1095" s="76" t="str">
        <f t="shared" si="107"/>
        <v/>
      </c>
    </row>
    <row r="1096" spans="1:7">
      <c r="A1096" s="73" t="str">
        <f t="shared" si="102"/>
        <v/>
      </c>
      <c r="B1096" s="74" t="str">
        <f t="shared" si="103"/>
        <v/>
      </c>
      <c r="C1096" s="75" t="str">
        <f>IF(A1096="","",IF(variable,IF(A1096&lt;MortgageCalculator!$L$6*periods_per_year,start_rate,IF(MortgageCalculator!$L$10&gt;=0,MIN(MortgageCalculator!$L$7,start_rate+MortgageCalculator!$L$10*ROUNDUP((A1096-MortgageCalculator!$L$6*periods_per_year)/MortgageCalculator!$L$9,0)),MAX(MortgageCalculator!$L$8,start_rate+MortgageCalculator!$L$10*ROUNDUP((A1096-MortgageCalculator!$L$6*periods_per_year)/MortgageCalculator!$L$9,0)))),start_rate))</f>
        <v/>
      </c>
      <c r="D1096" s="76" t="str">
        <f t="shared" si="104"/>
        <v/>
      </c>
      <c r="E1096" s="76" t="str">
        <f t="shared" si="105"/>
        <v/>
      </c>
      <c r="F1096" s="76" t="str">
        <f t="shared" si="106"/>
        <v/>
      </c>
      <c r="G1096" s="76" t="str">
        <f t="shared" si="107"/>
        <v/>
      </c>
    </row>
    <row r="1097" spans="1:7">
      <c r="A1097" s="73" t="str">
        <f t="shared" si="102"/>
        <v/>
      </c>
      <c r="B1097" s="74" t="str">
        <f t="shared" si="103"/>
        <v/>
      </c>
      <c r="C1097" s="75" t="str">
        <f>IF(A1097="","",IF(variable,IF(A1097&lt;MortgageCalculator!$L$6*periods_per_year,start_rate,IF(MortgageCalculator!$L$10&gt;=0,MIN(MortgageCalculator!$L$7,start_rate+MortgageCalculator!$L$10*ROUNDUP((A1097-MortgageCalculator!$L$6*periods_per_year)/MortgageCalculator!$L$9,0)),MAX(MortgageCalculator!$L$8,start_rate+MortgageCalculator!$L$10*ROUNDUP((A1097-MortgageCalculator!$L$6*periods_per_year)/MortgageCalculator!$L$9,0)))),start_rate))</f>
        <v/>
      </c>
      <c r="D1097" s="76" t="str">
        <f t="shared" si="104"/>
        <v/>
      </c>
      <c r="E1097" s="76" t="str">
        <f t="shared" si="105"/>
        <v/>
      </c>
      <c r="F1097" s="76" t="str">
        <f t="shared" si="106"/>
        <v/>
      </c>
      <c r="G1097" s="76" t="str">
        <f t="shared" si="107"/>
        <v/>
      </c>
    </row>
    <row r="1098" spans="1:7">
      <c r="A1098" s="73" t="str">
        <f t="shared" si="102"/>
        <v/>
      </c>
      <c r="B1098" s="74" t="str">
        <f t="shared" si="103"/>
        <v/>
      </c>
      <c r="C1098" s="75" t="str">
        <f>IF(A1098="","",IF(variable,IF(A1098&lt;MortgageCalculator!$L$6*periods_per_year,start_rate,IF(MortgageCalculator!$L$10&gt;=0,MIN(MortgageCalculator!$L$7,start_rate+MortgageCalculator!$L$10*ROUNDUP((A1098-MortgageCalculator!$L$6*periods_per_year)/MortgageCalculator!$L$9,0)),MAX(MortgageCalculator!$L$8,start_rate+MortgageCalculator!$L$10*ROUNDUP((A1098-MortgageCalculator!$L$6*periods_per_year)/MortgageCalculator!$L$9,0)))),start_rate))</f>
        <v/>
      </c>
      <c r="D1098" s="76" t="str">
        <f t="shared" si="104"/>
        <v/>
      </c>
      <c r="E1098" s="76" t="str">
        <f t="shared" si="105"/>
        <v/>
      </c>
      <c r="F1098" s="76" t="str">
        <f t="shared" si="106"/>
        <v/>
      </c>
      <c r="G1098" s="76" t="str">
        <f t="shared" si="107"/>
        <v/>
      </c>
    </row>
    <row r="1099" spans="1:7">
      <c r="A1099" s="73" t="str">
        <f t="shared" si="102"/>
        <v/>
      </c>
      <c r="B1099" s="74" t="str">
        <f t="shared" si="103"/>
        <v/>
      </c>
      <c r="C1099" s="75" t="str">
        <f>IF(A1099="","",IF(variable,IF(A1099&lt;MortgageCalculator!$L$6*periods_per_year,start_rate,IF(MortgageCalculator!$L$10&gt;=0,MIN(MortgageCalculator!$L$7,start_rate+MortgageCalculator!$L$10*ROUNDUP((A1099-MortgageCalculator!$L$6*periods_per_year)/MortgageCalculator!$L$9,0)),MAX(MortgageCalculator!$L$8,start_rate+MortgageCalculator!$L$10*ROUNDUP((A1099-MortgageCalculator!$L$6*periods_per_year)/MortgageCalculator!$L$9,0)))),start_rate))</f>
        <v/>
      </c>
      <c r="D1099" s="76" t="str">
        <f t="shared" si="104"/>
        <v/>
      </c>
      <c r="E1099" s="76" t="str">
        <f t="shared" si="105"/>
        <v/>
      </c>
      <c r="F1099" s="76" t="str">
        <f t="shared" si="106"/>
        <v/>
      </c>
      <c r="G1099" s="76" t="str">
        <f t="shared" si="107"/>
        <v/>
      </c>
    </row>
    <row r="1100" spans="1:7">
      <c r="A1100" s="73" t="str">
        <f t="shared" si="102"/>
        <v/>
      </c>
      <c r="B1100" s="74" t="str">
        <f t="shared" si="103"/>
        <v/>
      </c>
      <c r="C1100" s="75" t="str">
        <f>IF(A1100="","",IF(variable,IF(A1100&lt;MortgageCalculator!$L$6*periods_per_year,start_rate,IF(MortgageCalculator!$L$10&gt;=0,MIN(MortgageCalculator!$L$7,start_rate+MortgageCalculator!$L$10*ROUNDUP((A1100-MortgageCalculator!$L$6*periods_per_year)/MortgageCalculator!$L$9,0)),MAX(MortgageCalculator!$L$8,start_rate+MortgageCalculator!$L$10*ROUNDUP((A1100-MortgageCalculator!$L$6*periods_per_year)/MortgageCalculator!$L$9,0)))),start_rate))</f>
        <v/>
      </c>
      <c r="D1100" s="76" t="str">
        <f t="shared" si="104"/>
        <v/>
      </c>
      <c r="E1100" s="76" t="str">
        <f t="shared" si="105"/>
        <v/>
      </c>
      <c r="F1100" s="76" t="str">
        <f t="shared" si="106"/>
        <v/>
      </c>
      <c r="G1100" s="76" t="str">
        <f t="shared" si="107"/>
        <v/>
      </c>
    </row>
    <row r="1101" spans="1:7">
      <c r="A1101" s="73" t="str">
        <f t="shared" si="102"/>
        <v/>
      </c>
      <c r="B1101" s="74" t="str">
        <f t="shared" si="103"/>
        <v/>
      </c>
      <c r="C1101" s="75" t="str">
        <f>IF(A1101="","",IF(variable,IF(A1101&lt;MortgageCalculator!$L$6*periods_per_year,start_rate,IF(MortgageCalculator!$L$10&gt;=0,MIN(MortgageCalculator!$L$7,start_rate+MortgageCalculator!$L$10*ROUNDUP((A1101-MortgageCalculator!$L$6*periods_per_year)/MortgageCalculator!$L$9,0)),MAX(MortgageCalculator!$L$8,start_rate+MortgageCalculator!$L$10*ROUNDUP((A1101-MortgageCalculator!$L$6*periods_per_year)/MortgageCalculator!$L$9,0)))),start_rate))</f>
        <v/>
      </c>
      <c r="D1101" s="76" t="str">
        <f t="shared" si="104"/>
        <v/>
      </c>
      <c r="E1101" s="76" t="str">
        <f t="shared" si="105"/>
        <v/>
      </c>
      <c r="F1101" s="76" t="str">
        <f t="shared" si="106"/>
        <v/>
      </c>
      <c r="G1101" s="76" t="str">
        <f t="shared" si="107"/>
        <v/>
      </c>
    </row>
    <row r="1102" spans="1:7">
      <c r="A1102" s="73" t="str">
        <f t="shared" si="102"/>
        <v/>
      </c>
      <c r="B1102" s="74" t="str">
        <f t="shared" si="103"/>
        <v/>
      </c>
      <c r="C1102" s="75" t="str">
        <f>IF(A1102="","",IF(variable,IF(A1102&lt;MortgageCalculator!$L$6*periods_per_year,start_rate,IF(MortgageCalculator!$L$10&gt;=0,MIN(MortgageCalculator!$L$7,start_rate+MortgageCalculator!$L$10*ROUNDUP((A1102-MortgageCalculator!$L$6*periods_per_year)/MortgageCalculator!$L$9,0)),MAX(MortgageCalculator!$L$8,start_rate+MortgageCalculator!$L$10*ROUNDUP((A1102-MortgageCalculator!$L$6*periods_per_year)/MortgageCalculator!$L$9,0)))),start_rate))</f>
        <v/>
      </c>
      <c r="D1102" s="76" t="str">
        <f t="shared" si="104"/>
        <v/>
      </c>
      <c r="E1102" s="76" t="str">
        <f t="shared" si="105"/>
        <v/>
      </c>
      <c r="F1102" s="76" t="str">
        <f t="shared" si="106"/>
        <v/>
      </c>
      <c r="G1102" s="76" t="str">
        <f t="shared" si="107"/>
        <v/>
      </c>
    </row>
    <row r="1103" spans="1:7">
      <c r="A1103" s="73" t="str">
        <f t="shared" si="102"/>
        <v/>
      </c>
      <c r="B1103" s="74" t="str">
        <f t="shared" si="103"/>
        <v/>
      </c>
      <c r="C1103" s="75" t="str">
        <f>IF(A1103="","",IF(variable,IF(A1103&lt;MortgageCalculator!$L$6*periods_per_year,start_rate,IF(MortgageCalculator!$L$10&gt;=0,MIN(MortgageCalculator!$L$7,start_rate+MortgageCalculator!$L$10*ROUNDUP((A1103-MortgageCalculator!$L$6*periods_per_year)/MortgageCalculator!$L$9,0)),MAX(MortgageCalculator!$L$8,start_rate+MortgageCalculator!$L$10*ROUNDUP((A1103-MortgageCalculator!$L$6*periods_per_year)/MortgageCalculator!$L$9,0)))),start_rate))</f>
        <v/>
      </c>
      <c r="D1103" s="76" t="str">
        <f t="shared" si="104"/>
        <v/>
      </c>
      <c r="E1103" s="76" t="str">
        <f t="shared" si="105"/>
        <v/>
      </c>
      <c r="F1103" s="76" t="str">
        <f t="shared" si="106"/>
        <v/>
      </c>
      <c r="G1103" s="76" t="str">
        <f t="shared" si="107"/>
        <v/>
      </c>
    </row>
    <row r="1104" spans="1:7">
      <c r="A1104" s="73" t="str">
        <f t="shared" si="102"/>
        <v/>
      </c>
      <c r="B1104" s="74" t="str">
        <f t="shared" si="103"/>
        <v/>
      </c>
      <c r="C1104" s="75" t="str">
        <f>IF(A1104="","",IF(variable,IF(A1104&lt;MortgageCalculator!$L$6*periods_per_year,start_rate,IF(MortgageCalculator!$L$10&gt;=0,MIN(MortgageCalculator!$L$7,start_rate+MortgageCalculator!$L$10*ROUNDUP((A1104-MortgageCalculator!$L$6*periods_per_year)/MortgageCalculator!$L$9,0)),MAX(MortgageCalculator!$L$8,start_rate+MortgageCalculator!$L$10*ROUNDUP((A1104-MortgageCalculator!$L$6*periods_per_year)/MortgageCalculator!$L$9,0)))),start_rate))</f>
        <v/>
      </c>
      <c r="D1104" s="76" t="str">
        <f t="shared" si="104"/>
        <v/>
      </c>
      <c r="E1104" s="76" t="str">
        <f t="shared" si="105"/>
        <v/>
      </c>
      <c r="F1104" s="76" t="str">
        <f t="shared" si="106"/>
        <v/>
      </c>
      <c r="G1104" s="76" t="str">
        <f t="shared" si="107"/>
        <v/>
      </c>
    </row>
    <row r="1105" spans="1:7">
      <c r="A1105" s="73" t="str">
        <f t="shared" si="102"/>
        <v/>
      </c>
      <c r="B1105" s="74" t="str">
        <f t="shared" si="103"/>
        <v/>
      </c>
      <c r="C1105" s="75" t="str">
        <f>IF(A1105="","",IF(variable,IF(A1105&lt;MortgageCalculator!$L$6*periods_per_year,start_rate,IF(MortgageCalculator!$L$10&gt;=0,MIN(MortgageCalculator!$L$7,start_rate+MortgageCalculator!$L$10*ROUNDUP((A1105-MortgageCalculator!$L$6*periods_per_year)/MortgageCalculator!$L$9,0)),MAX(MortgageCalculator!$L$8,start_rate+MortgageCalculator!$L$10*ROUNDUP((A1105-MortgageCalculator!$L$6*periods_per_year)/MortgageCalculator!$L$9,0)))),start_rate))</f>
        <v/>
      </c>
      <c r="D1105" s="76" t="str">
        <f t="shared" si="104"/>
        <v/>
      </c>
      <c r="E1105" s="76" t="str">
        <f t="shared" si="105"/>
        <v/>
      </c>
      <c r="F1105" s="76" t="str">
        <f t="shared" si="106"/>
        <v/>
      </c>
      <c r="G1105" s="76" t="str">
        <f t="shared" si="107"/>
        <v/>
      </c>
    </row>
    <row r="1106" spans="1:7">
      <c r="A1106" s="73" t="str">
        <f t="shared" si="102"/>
        <v/>
      </c>
      <c r="B1106" s="74" t="str">
        <f t="shared" si="103"/>
        <v/>
      </c>
      <c r="C1106" s="75" t="str">
        <f>IF(A1106="","",IF(variable,IF(A1106&lt;MortgageCalculator!$L$6*periods_per_year,start_rate,IF(MortgageCalculator!$L$10&gt;=0,MIN(MortgageCalculator!$L$7,start_rate+MortgageCalculator!$L$10*ROUNDUP((A1106-MortgageCalculator!$L$6*periods_per_year)/MortgageCalculator!$L$9,0)),MAX(MortgageCalculator!$L$8,start_rate+MortgageCalculator!$L$10*ROUNDUP((A1106-MortgageCalculator!$L$6*periods_per_year)/MortgageCalculator!$L$9,0)))),start_rate))</f>
        <v/>
      </c>
      <c r="D1106" s="76" t="str">
        <f t="shared" si="104"/>
        <v/>
      </c>
      <c r="E1106" s="76" t="str">
        <f t="shared" si="105"/>
        <v/>
      </c>
      <c r="F1106" s="76" t="str">
        <f t="shared" si="106"/>
        <v/>
      </c>
      <c r="G1106" s="76" t="str">
        <f t="shared" si="107"/>
        <v/>
      </c>
    </row>
    <row r="1107" spans="1:7">
      <c r="A1107" s="73" t="str">
        <f t="shared" si="102"/>
        <v/>
      </c>
      <c r="B1107" s="74" t="str">
        <f t="shared" si="103"/>
        <v/>
      </c>
      <c r="C1107" s="75" t="str">
        <f>IF(A1107="","",IF(variable,IF(A1107&lt;MortgageCalculator!$L$6*periods_per_year,start_rate,IF(MortgageCalculator!$L$10&gt;=0,MIN(MortgageCalculator!$L$7,start_rate+MortgageCalculator!$L$10*ROUNDUP((A1107-MortgageCalculator!$L$6*periods_per_year)/MortgageCalculator!$L$9,0)),MAX(MortgageCalculator!$L$8,start_rate+MortgageCalculator!$L$10*ROUNDUP((A1107-MortgageCalculator!$L$6*periods_per_year)/MortgageCalculator!$L$9,0)))),start_rate))</f>
        <v/>
      </c>
      <c r="D1107" s="76" t="str">
        <f t="shared" si="104"/>
        <v/>
      </c>
      <c r="E1107" s="76" t="str">
        <f t="shared" si="105"/>
        <v/>
      </c>
      <c r="F1107" s="76" t="str">
        <f t="shared" si="106"/>
        <v/>
      </c>
      <c r="G1107" s="76" t="str">
        <f t="shared" si="107"/>
        <v/>
      </c>
    </row>
    <row r="1108" spans="1:7">
      <c r="A1108" s="73" t="str">
        <f t="shared" si="102"/>
        <v/>
      </c>
      <c r="B1108" s="74" t="str">
        <f t="shared" si="103"/>
        <v/>
      </c>
      <c r="C1108" s="75" t="str">
        <f>IF(A1108="","",IF(variable,IF(A1108&lt;MortgageCalculator!$L$6*periods_per_year,start_rate,IF(MortgageCalculator!$L$10&gt;=0,MIN(MortgageCalculator!$L$7,start_rate+MortgageCalculator!$L$10*ROUNDUP((A1108-MortgageCalculator!$L$6*periods_per_year)/MortgageCalculator!$L$9,0)),MAX(MortgageCalculator!$L$8,start_rate+MortgageCalculator!$L$10*ROUNDUP((A1108-MortgageCalculator!$L$6*periods_per_year)/MortgageCalculator!$L$9,0)))),start_rate))</f>
        <v/>
      </c>
      <c r="D1108" s="76" t="str">
        <f t="shared" si="104"/>
        <v/>
      </c>
      <c r="E1108" s="76" t="str">
        <f t="shared" si="105"/>
        <v/>
      </c>
      <c r="F1108" s="76" t="str">
        <f t="shared" si="106"/>
        <v/>
      </c>
      <c r="G1108" s="76" t="str">
        <f t="shared" si="107"/>
        <v/>
      </c>
    </row>
    <row r="1109" spans="1:7">
      <c r="A1109" s="73" t="str">
        <f t="shared" si="102"/>
        <v/>
      </c>
      <c r="B1109" s="74" t="str">
        <f t="shared" si="103"/>
        <v/>
      </c>
      <c r="C1109" s="75" t="str">
        <f>IF(A1109="","",IF(variable,IF(A1109&lt;MortgageCalculator!$L$6*periods_per_year,start_rate,IF(MortgageCalculator!$L$10&gt;=0,MIN(MortgageCalculator!$L$7,start_rate+MortgageCalculator!$L$10*ROUNDUP((A1109-MortgageCalculator!$L$6*periods_per_year)/MortgageCalculator!$L$9,0)),MAX(MortgageCalculator!$L$8,start_rate+MortgageCalculator!$L$10*ROUNDUP((A1109-MortgageCalculator!$L$6*periods_per_year)/MortgageCalculator!$L$9,0)))),start_rate))</f>
        <v/>
      </c>
      <c r="D1109" s="76" t="str">
        <f t="shared" si="104"/>
        <v/>
      </c>
      <c r="E1109" s="76" t="str">
        <f t="shared" si="105"/>
        <v/>
      </c>
      <c r="F1109" s="76" t="str">
        <f t="shared" si="106"/>
        <v/>
      </c>
      <c r="G1109" s="76" t="str">
        <f t="shared" si="107"/>
        <v/>
      </c>
    </row>
    <row r="1110" spans="1:7">
      <c r="A1110" s="73" t="str">
        <f t="shared" si="102"/>
        <v/>
      </c>
      <c r="B1110" s="74" t="str">
        <f t="shared" si="103"/>
        <v/>
      </c>
      <c r="C1110" s="75" t="str">
        <f>IF(A1110="","",IF(variable,IF(A1110&lt;MortgageCalculator!$L$6*periods_per_year,start_rate,IF(MortgageCalculator!$L$10&gt;=0,MIN(MortgageCalculator!$L$7,start_rate+MortgageCalculator!$L$10*ROUNDUP((A1110-MortgageCalculator!$L$6*periods_per_year)/MortgageCalculator!$L$9,0)),MAX(MortgageCalculator!$L$8,start_rate+MortgageCalculator!$L$10*ROUNDUP((A1110-MortgageCalculator!$L$6*periods_per_year)/MortgageCalculator!$L$9,0)))),start_rate))</f>
        <v/>
      </c>
      <c r="D1110" s="76" t="str">
        <f t="shared" si="104"/>
        <v/>
      </c>
      <c r="E1110" s="76" t="str">
        <f t="shared" si="105"/>
        <v/>
      </c>
      <c r="F1110" s="76" t="str">
        <f t="shared" si="106"/>
        <v/>
      </c>
      <c r="G1110" s="76" t="str">
        <f t="shared" si="107"/>
        <v/>
      </c>
    </row>
    <row r="1111" spans="1:7">
      <c r="A1111" s="73" t="str">
        <f t="shared" si="102"/>
        <v/>
      </c>
      <c r="B1111" s="74" t="str">
        <f t="shared" si="103"/>
        <v/>
      </c>
      <c r="C1111" s="75" t="str">
        <f>IF(A1111="","",IF(variable,IF(A1111&lt;MortgageCalculator!$L$6*periods_per_year,start_rate,IF(MortgageCalculator!$L$10&gt;=0,MIN(MortgageCalculator!$L$7,start_rate+MortgageCalculator!$L$10*ROUNDUP((A1111-MortgageCalculator!$L$6*periods_per_year)/MortgageCalculator!$L$9,0)),MAX(MortgageCalculator!$L$8,start_rate+MortgageCalculator!$L$10*ROUNDUP((A1111-MortgageCalculator!$L$6*periods_per_year)/MortgageCalculator!$L$9,0)))),start_rate))</f>
        <v/>
      </c>
      <c r="D1111" s="76" t="str">
        <f t="shared" si="104"/>
        <v/>
      </c>
      <c r="E1111" s="76" t="str">
        <f t="shared" si="105"/>
        <v/>
      </c>
      <c r="F1111" s="76" t="str">
        <f t="shared" si="106"/>
        <v/>
      </c>
      <c r="G1111" s="76" t="str">
        <f t="shared" si="107"/>
        <v/>
      </c>
    </row>
    <row r="1112" spans="1:7">
      <c r="A1112" s="73" t="str">
        <f t="shared" si="102"/>
        <v/>
      </c>
      <c r="B1112" s="74" t="str">
        <f t="shared" si="103"/>
        <v/>
      </c>
      <c r="C1112" s="75" t="str">
        <f>IF(A1112="","",IF(variable,IF(A1112&lt;MortgageCalculator!$L$6*periods_per_year,start_rate,IF(MortgageCalculator!$L$10&gt;=0,MIN(MortgageCalculator!$L$7,start_rate+MortgageCalculator!$L$10*ROUNDUP((A1112-MortgageCalculator!$L$6*periods_per_year)/MortgageCalculator!$L$9,0)),MAX(MortgageCalculator!$L$8,start_rate+MortgageCalculator!$L$10*ROUNDUP((A1112-MortgageCalculator!$L$6*periods_per_year)/MortgageCalculator!$L$9,0)))),start_rate))</f>
        <v/>
      </c>
      <c r="D1112" s="76" t="str">
        <f t="shared" si="104"/>
        <v/>
      </c>
      <c r="E1112" s="76" t="str">
        <f t="shared" si="105"/>
        <v/>
      </c>
      <c r="F1112" s="76" t="str">
        <f t="shared" si="106"/>
        <v/>
      </c>
      <c r="G1112" s="76" t="str">
        <f t="shared" si="107"/>
        <v/>
      </c>
    </row>
    <row r="1113" spans="1:7">
      <c r="A1113" s="73" t="str">
        <f t="shared" si="102"/>
        <v/>
      </c>
      <c r="B1113" s="74" t="str">
        <f t="shared" si="103"/>
        <v/>
      </c>
      <c r="C1113" s="75" t="str">
        <f>IF(A1113="","",IF(variable,IF(A1113&lt;MortgageCalculator!$L$6*periods_per_year,start_rate,IF(MortgageCalculator!$L$10&gt;=0,MIN(MortgageCalculator!$L$7,start_rate+MortgageCalculator!$L$10*ROUNDUP((A1113-MortgageCalculator!$L$6*periods_per_year)/MortgageCalculator!$L$9,0)),MAX(MortgageCalculator!$L$8,start_rate+MortgageCalculator!$L$10*ROUNDUP((A1113-MortgageCalculator!$L$6*periods_per_year)/MortgageCalculator!$L$9,0)))),start_rate))</f>
        <v/>
      </c>
      <c r="D1113" s="76" t="str">
        <f t="shared" si="104"/>
        <v/>
      </c>
      <c r="E1113" s="76" t="str">
        <f t="shared" si="105"/>
        <v/>
      </c>
      <c r="F1113" s="76" t="str">
        <f t="shared" si="106"/>
        <v/>
      </c>
      <c r="G1113" s="76" t="str">
        <f t="shared" si="107"/>
        <v/>
      </c>
    </row>
    <row r="1114" spans="1:7">
      <c r="A1114" s="73" t="str">
        <f t="shared" si="102"/>
        <v/>
      </c>
      <c r="B1114" s="74" t="str">
        <f t="shared" si="103"/>
        <v/>
      </c>
      <c r="C1114" s="75" t="str">
        <f>IF(A1114="","",IF(variable,IF(A1114&lt;MortgageCalculator!$L$6*periods_per_year,start_rate,IF(MortgageCalculator!$L$10&gt;=0,MIN(MortgageCalculator!$L$7,start_rate+MortgageCalculator!$L$10*ROUNDUP((A1114-MortgageCalculator!$L$6*periods_per_year)/MortgageCalculator!$L$9,0)),MAX(MortgageCalculator!$L$8,start_rate+MortgageCalculator!$L$10*ROUNDUP((A1114-MortgageCalculator!$L$6*periods_per_year)/MortgageCalculator!$L$9,0)))),start_rate))</f>
        <v/>
      </c>
      <c r="D1114" s="76" t="str">
        <f t="shared" si="104"/>
        <v/>
      </c>
      <c r="E1114" s="76" t="str">
        <f t="shared" si="105"/>
        <v/>
      </c>
      <c r="F1114" s="76" t="str">
        <f t="shared" si="106"/>
        <v/>
      </c>
      <c r="G1114" s="76" t="str">
        <f t="shared" si="107"/>
        <v/>
      </c>
    </row>
    <row r="1115" spans="1:7">
      <c r="A1115" s="73" t="str">
        <f t="shared" si="102"/>
        <v/>
      </c>
      <c r="B1115" s="74" t="str">
        <f t="shared" si="103"/>
        <v/>
      </c>
      <c r="C1115" s="75" t="str">
        <f>IF(A1115="","",IF(variable,IF(A1115&lt;MortgageCalculator!$L$6*periods_per_year,start_rate,IF(MortgageCalculator!$L$10&gt;=0,MIN(MortgageCalculator!$L$7,start_rate+MortgageCalculator!$L$10*ROUNDUP((A1115-MortgageCalculator!$L$6*periods_per_year)/MortgageCalculator!$L$9,0)),MAX(MortgageCalculator!$L$8,start_rate+MortgageCalculator!$L$10*ROUNDUP((A1115-MortgageCalculator!$L$6*periods_per_year)/MortgageCalculator!$L$9,0)))),start_rate))</f>
        <v/>
      </c>
      <c r="D1115" s="76" t="str">
        <f t="shared" si="104"/>
        <v/>
      </c>
      <c r="E1115" s="76" t="str">
        <f t="shared" si="105"/>
        <v/>
      </c>
      <c r="F1115" s="76" t="str">
        <f t="shared" si="106"/>
        <v/>
      </c>
      <c r="G1115" s="76" t="str">
        <f t="shared" si="107"/>
        <v/>
      </c>
    </row>
    <row r="1116" spans="1:7">
      <c r="A1116" s="73" t="str">
        <f t="shared" si="102"/>
        <v/>
      </c>
      <c r="B1116" s="74" t="str">
        <f t="shared" si="103"/>
        <v/>
      </c>
      <c r="C1116" s="75" t="str">
        <f>IF(A1116="","",IF(variable,IF(A1116&lt;MortgageCalculator!$L$6*periods_per_year,start_rate,IF(MortgageCalculator!$L$10&gt;=0,MIN(MortgageCalculator!$L$7,start_rate+MortgageCalculator!$L$10*ROUNDUP((A1116-MortgageCalculator!$L$6*periods_per_year)/MortgageCalculator!$L$9,0)),MAX(MortgageCalculator!$L$8,start_rate+MortgageCalculator!$L$10*ROUNDUP((A1116-MortgageCalculator!$L$6*periods_per_year)/MortgageCalculator!$L$9,0)))),start_rate))</f>
        <v/>
      </c>
      <c r="D1116" s="76" t="str">
        <f t="shared" si="104"/>
        <v/>
      </c>
      <c r="E1116" s="76" t="str">
        <f t="shared" si="105"/>
        <v/>
      </c>
      <c r="F1116" s="76" t="str">
        <f t="shared" si="106"/>
        <v/>
      </c>
      <c r="G1116" s="76" t="str">
        <f t="shared" si="107"/>
        <v/>
      </c>
    </row>
    <row r="1117" spans="1:7">
      <c r="A1117" s="73" t="str">
        <f t="shared" si="102"/>
        <v/>
      </c>
      <c r="B1117" s="74" t="str">
        <f t="shared" si="103"/>
        <v/>
      </c>
      <c r="C1117" s="75" t="str">
        <f>IF(A1117="","",IF(variable,IF(A1117&lt;MortgageCalculator!$L$6*periods_per_year,start_rate,IF(MortgageCalculator!$L$10&gt;=0,MIN(MortgageCalculator!$L$7,start_rate+MortgageCalculator!$L$10*ROUNDUP((A1117-MortgageCalculator!$L$6*periods_per_year)/MortgageCalculator!$L$9,0)),MAX(MortgageCalculator!$L$8,start_rate+MortgageCalculator!$L$10*ROUNDUP((A1117-MortgageCalculator!$L$6*periods_per_year)/MortgageCalculator!$L$9,0)))),start_rate))</f>
        <v/>
      </c>
      <c r="D1117" s="76" t="str">
        <f t="shared" si="104"/>
        <v/>
      </c>
      <c r="E1117" s="76" t="str">
        <f t="shared" si="105"/>
        <v/>
      </c>
      <c r="F1117" s="76" t="str">
        <f t="shared" si="106"/>
        <v/>
      </c>
      <c r="G1117" s="76" t="str">
        <f t="shared" si="107"/>
        <v/>
      </c>
    </row>
    <row r="1118" spans="1:7">
      <c r="A1118" s="73" t="str">
        <f t="shared" si="102"/>
        <v/>
      </c>
      <c r="B1118" s="74" t="str">
        <f t="shared" si="103"/>
        <v/>
      </c>
      <c r="C1118" s="75" t="str">
        <f>IF(A1118="","",IF(variable,IF(A1118&lt;MortgageCalculator!$L$6*periods_per_year,start_rate,IF(MortgageCalculator!$L$10&gt;=0,MIN(MortgageCalculator!$L$7,start_rate+MortgageCalculator!$L$10*ROUNDUP((A1118-MortgageCalculator!$L$6*periods_per_year)/MortgageCalculator!$L$9,0)),MAX(MortgageCalculator!$L$8,start_rate+MortgageCalculator!$L$10*ROUNDUP((A1118-MortgageCalculator!$L$6*periods_per_year)/MortgageCalculator!$L$9,0)))),start_rate))</f>
        <v/>
      </c>
      <c r="D1118" s="76" t="str">
        <f t="shared" si="104"/>
        <v/>
      </c>
      <c r="E1118" s="76" t="str">
        <f t="shared" si="105"/>
        <v/>
      </c>
      <c r="F1118" s="76" t="str">
        <f t="shared" si="106"/>
        <v/>
      </c>
      <c r="G1118" s="76" t="str">
        <f t="shared" si="107"/>
        <v/>
      </c>
    </row>
    <row r="1119" spans="1:7">
      <c r="A1119" s="73" t="str">
        <f t="shared" si="102"/>
        <v/>
      </c>
      <c r="B1119" s="74" t="str">
        <f t="shared" si="103"/>
        <v/>
      </c>
      <c r="C1119" s="75" t="str">
        <f>IF(A1119="","",IF(variable,IF(A1119&lt;MortgageCalculator!$L$6*periods_per_year,start_rate,IF(MortgageCalculator!$L$10&gt;=0,MIN(MortgageCalculator!$L$7,start_rate+MortgageCalculator!$L$10*ROUNDUP((A1119-MortgageCalculator!$L$6*periods_per_year)/MortgageCalculator!$L$9,0)),MAX(MortgageCalculator!$L$8,start_rate+MortgageCalculator!$L$10*ROUNDUP((A1119-MortgageCalculator!$L$6*periods_per_year)/MortgageCalculator!$L$9,0)))),start_rate))</f>
        <v/>
      </c>
      <c r="D1119" s="76" t="str">
        <f t="shared" si="104"/>
        <v/>
      </c>
      <c r="E1119" s="76" t="str">
        <f t="shared" si="105"/>
        <v/>
      </c>
      <c r="F1119" s="76" t="str">
        <f t="shared" si="106"/>
        <v/>
      </c>
      <c r="G1119" s="76" t="str">
        <f t="shared" si="107"/>
        <v/>
      </c>
    </row>
    <row r="1120" spans="1:7">
      <c r="A1120" s="73" t="str">
        <f t="shared" si="102"/>
        <v/>
      </c>
      <c r="B1120" s="74" t="str">
        <f t="shared" si="103"/>
        <v/>
      </c>
      <c r="C1120" s="75" t="str">
        <f>IF(A1120="","",IF(variable,IF(A1120&lt;MortgageCalculator!$L$6*periods_per_year,start_rate,IF(MortgageCalculator!$L$10&gt;=0,MIN(MortgageCalculator!$L$7,start_rate+MortgageCalculator!$L$10*ROUNDUP((A1120-MortgageCalculator!$L$6*periods_per_year)/MortgageCalculator!$L$9,0)),MAX(MortgageCalculator!$L$8,start_rate+MortgageCalculator!$L$10*ROUNDUP((A1120-MortgageCalculator!$L$6*periods_per_year)/MortgageCalculator!$L$9,0)))),start_rate))</f>
        <v/>
      </c>
      <c r="D1120" s="76" t="str">
        <f t="shared" si="104"/>
        <v/>
      </c>
      <c r="E1120" s="76" t="str">
        <f t="shared" si="105"/>
        <v/>
      </c>
      <c r="F1120" s="76" t="str">
        <f t="shared" si="106"/>
        <v/>
      </c>
      <c r="G1120" s="76" t="str">
        <f t="shared" si="107"/>
        <v/>
      </c>
    </row>
    <row r="1121" spans="1:7">
      <c r="A1121" s="73" t="str">
        <f t="shared" si="102"/>
        <v/>
      </c>
      <c r="B1121" s="74" t="str">
        <f t="shared" si="103"/>
        <v/>
      </c>
      <c r="C1121" s="75" t="str">
        <f>IF(A1121="","",IF(variable,IF(A1121&lt;MortgageCalculator!$L$6*periods_per_year,start_rate,IF(MortgageCalculator!$L$10&gt;=0,MIN(MortgageCalculator!$L$7,start_rate+MortgageCalculator!$L$10*ROUNDUP((A1121-MortgageCalculator!$L$6*periods_per_year)/MortgageCalculator!$L$9,0)),MAX(MortgageCalculator!$L$8,start_rate+MortgageCalculator!$L$10*ROUNDUP((A1121-MortgageCalculator!$L$6*periods_per_year)/MortgageCalculator!$L$9,0)))),start_rate))</f>
        <v/>
      </c>
      <c r="D1121" s="76" t="str">
        <f t="shared" si="104"/>
        <v/>
      </c>
      <c r="E1121" s="76" t="str">
        <f t="shared" si="105"/>
        <v/>
      </c>
      <c r="F1121" s="76" t="str">
        <f t="shared" si="106"/>
        <v/>
      </c>
      <c r="G1121" s="76" t="str">
        <f t="shared" si="107"/>
        <v/>
      </c>
    </row>
    <row r="1122" spans="1:7">
      <c r="A1122" s="73" t="str">
        <f t="shared" si="102"/>
        <v/>
      </c>
      <c r="B1122" s="74" t="str">
        <f t="shared" si="103"/>
        <v/>
      </c>
      <c r="C1122" s="75" t="str">
        <f>IF(A1122="","",IF(variable,IF(A1122&lt;MortgageCalculator!$L$6*periods_per_year,start_rate,IF(MortgageCalculator!$L$10&gt;=0,MIN(MortgageCalculator!$L$7,start_rate+MortgageCalculator!$L$10*ROUNDUP((A1122-MortgageCalculator!$L$6*periods_per_year)/MortgageCalculator!$L$9,0)),MAX(MortgageCalculator!$L$8,start_rate+MortgageCalculator!$L$10*ROUNDUP((A1122-MortgageCalculator!$L$6*periods_per_year)/MortgageCalculator!$L$9,0)))),start_rate))</f>
        <v/>
      </c>
      <c r="D1122" s="76" t="str">
        <f t="shared" si="104"/>
        <v/>
      </c>
      <c r="E1122" s="76" t="str">
        <f t="shared" si="105"/>
        <v/>
      </c>
      <c r="F1122" s="76" t="str">
        <f t="shared" si="106"/>
        <v/>
      </c>
      <c r="G1122" s="76" t="str">
        <f t="shared" si="107"/>
        <v/>
      </c>
    </row>
    <row r="1123" spans="1:7">
      <c r="A1123" s="73" t="str">
        <f t="shared" si="102"/>
        <v/>
      </c>
      <c r="B1123" s="74" t="str">
        <f t="shared" si="103"/>
        <v/>
      </c>
      <c r="C1123" s="75" t="str">
        <f>IF(A1123="","",IF(variable,IF(A1123&lt;MortgageCalculator!$L$6*periods_per_year,start_rate,IF(MortgageCalculator!$L$10&gt;=0,MIN(MortgageCalculator!$L$7,start_rate+MortgageCalculator!$L$10*ROUNDUP((A1123-MortgageCalculator!$L$6*periods_per_year)/MortgageCalculator!$L$9,0)),MAX(MortgageCalculator!$L$8,start_rate+MortgageCalculator!$L$10*ROUNDUP((A1123-MortgageCalculator!$L$6*periods_per_year)/MortgageCalculator!$L$9,0)))),start_rate))</f>
        <v/>
      </c>
      <c r="D1123" s="76" t="str">
        <f t="shared" si="104"/>
        <v/>
      </c>
      <c r="E1123" s="76" t="str">
        <f t="shared" si="105"/>
        <v/>
      </c>
      <c r="F1123" s="76" t="str">
        <f t="shared" si="106"/>
        <v/>
      </c>
      <c r="G1123" s="76" t="str">
        <f t="shared" si="107"/>
        <v/>
      </c>
    </row>
    <row r="1124" spans="1:7">
      <c r="A1124" s="73" t="str">
        <f t="shared" si="102"/>
        <v/>
      </c>
      <c r="B1124" s="74" t="str">
        <f t="shared" si="103"/>
        <v/>
      </c>
      <c r="C1124" s="75" t="str">
        <f>IF(A1124="","",IF(variable,IF(A1124&lt;MortgageCalculator!$L$6*periods_per_year,start_rate,IF(MortgageCalculator!$L$10&gt;=0,MIN(MortgageCalculator!$L$7,start_rate+MortgageCalculator!$L$10*ROUNDUP((A1124-MortgageCalculator!$L$6*periods_per_year)/MortgageCalculator!$L$9,0)),MAX(MortgageCalculator!$L$8,start_rate+MortgageCalculator!$L$10*ROUNDUP((A1124-MortgageCalculator!$L$6*periods_per_year)/MortgageCalculator!$L$9,0)))),start_rate))</f>
        <v/>
      </c>
      <c r="D1124" s="76" t="str">
        <f t="shared" si="104"/>
        <v/>
      </c>
      <c r="E1124" s="76" t="str">
        <f t="shared" si="105"/>
        <v/>
      </c>
      <c r="F1124" s="76" t="str">
        <f t="shared" si="106"/>
        <v/>
      </c>
      <c r="G1124" s="76" t="str">
        <f t="shared" si="107"/>
        <v/>
      </c>
    </row>
    <row r="1125" spans="1:7">
      <c r="A1125" s="73" t="str">
        <f t="shared" si="102"/>
        <v/>
      </c>
      <c r="B1125" s="74" t="str">
        <f t="shared" si="103"/>
        <v/>
      </c>
      <c r="C1125" s="75" t="str">
        <f>IF(A1125="","",IF(variable,IF(A1125&lt;MortgageCalculator!$L$6*periods_per_year,start_rate,IF(MortgageCalculator!$L$10&gt;=0,MIN(MortgageCalculator!$L$7,start_rate+MortgageCalculator!$L$10*ROUNDUP((A1125-MortgageCalculator!$L$6*periods_per_year)/MortgageCalculator!$L$9,0)),MAX(MortgageCalculator!$L$8,start_rate+MortgageCalculator!$L$10*ROUNDUP((A1125-MortgageCalculator!$L$6*periods_per_year)/MortgageCalculator!$L$9,0)))),start_rate))</f>
        <v/>
      </c>
      <c r="D1125" s="76" t="str">
        <f t="shared" si="104"/>
        <v/>
      </c>
      <c r="E1125" s="76" t="str">
        <f t="shared" si="105"/>
        <v/>
      </c>
      <c r="F1125" s="76" t="str">
        <f t="shared" si="106"/>
        <v/>
      </c>
      <c r="G1125" s="76" t="str">
        <f t="shared" si="107"/>
        <v/>
      </c>
    </row>
    <row r="1126" spans="1:7">
      <c r="A1126" s="73" t="str">
        <f t="shared" si="102"/>
        <v/>
      </c>
      <c r="B1126" s="74" t="str">
        <f t="shared" si="103"/>
        <v/>
      </c>
      <c r="C1126" s="75" t="str">
        <f>IF(A1126="","",IF(variable,IF(A1126&lt;MortgageCalculator!$L$6*periods_per_year,start_rate,IF(MortgageCalculator!$L$10&gt;=0,MIN(MortgageCalculator!$L$7,start_rate+MortgageCalculator!$L$10*ROUNDUP((A1126-MortgageCalculator!$L$6*periods_per_year)/MortgageCalculator!$L$9,0)),MAX(MortgageCalculator!$L$8,start_rate+MortgageCalculator!$L$10*ROUNDUP((A1126-MortgageCalculator!$L$6*periods_per_year)/MortgageCalculator!$L$9,0)))),start_rate))</f>
        <v/>
      </c>
      <c r="D1126" s="76" t="str">
        <f t="shared" si="104"/>
        <v/>
      </c>
      <c r="E1126" s="76" t="str">
        <f t="shared" si="105"/>
        <v/>
      </c>
      <c r="F1126" s="76" t="str">
        <f t="shared" si="106"/>
        <v/>
      </c>
      <c r="G1126" s="76" t="str">
        <f t="shared" si="107"/>
        <v/>
      </c>
    </row>
    <row r="1127" spans="1:7">
      <c r="A1127" s="73" t="str">
        <f t="shared" si="102"/>
        <v/>
      </c>
      <c r="B1127" s="74" t="str">
        <f t="shared" si="103"/>
        <v/>
      </c>
      <c r="C1127" s="75" t="str">
        <f>IF(A1127="","",IF(variable,IF(A1127&lt;MortgageCalculator!$L$6*periods_per_year,start_rate,IF(MortgageCalculator!$L$10&gt;=0,MIN(MortgageCalculator!$L$7,start_rate+MortgageCalculator!$L$10*ROUNDUP((A1127-MortgageCalculator!$L$6*periods_per_year)/MortgageCalculator!$L$9,0)),MAX(MortgageCalculator!$L$8,start_rate+MortgageCalculator!$L$10*ROUNDUP((A1127-MortgageCalculator!$L$6*periods_per_year)/MortgageCalculator!$L$9,0)))),start_rate))</f>
        <v/>
      </c>
      <c r="D1127" s="76" t="str">
        <f t="shared" si="104"/>
        <v/>
      </c>
      <c r="E1127" s="76" t="str">
        <f t="shared" si="105"/>
        <v/>
      </c>
      <c r="F1127" s="76" t="str">
        <f t="shared" si="106"/>
        <v/>
      </c>
      <c r="G1127" s="76" t="str">
        <f t="shared" si="107"/>
        <v/>
      </c>
    </row>
    <row r="1128" spans="1:7">
      <c r="A1128" s="73" t="str">
        <f t="shared" si="102"/>
        <v/>
      </c>
      <c r="B1128" s="74" t="str">
        <f t="shared" si="103"/>
        <v/>
      </c>
      <c r="C1128" s="75" t="str">
        <f>IF(A1128="","",IF(variable,IF(A1128&lt;MortgageCalculator!$L$6*periods_per_year,start_rate,IF(MortgageCalculator!$L$10&gt;=0,MIN(MortgageCalculator!$L$7,start_rate+MortgageCalculator!$L$10*ROUNDUP((A1128-MortgageCalculator!$L$6*periods_per_year)/MortgageCalculator!$L$9,0)),MAX(MortgageCalculator!$L$8,start_rate+MortgageCalculator!$L$10*ROUNDUP((A1128-MortgageCalculator!$L$6*periods_per_year)/MortgageCalculator!$L$9,0)))),start_rate))</f>
        <v/>
      </c>
      <c r="D1128" s="76" t="str">
        <f t="shared" si="104"/>
        <v/>
      </c>
      <c r="E1128" s="76" t="str">
        <f t="shared" si="105"/>
        <v/>
      </c>
      <c r="F1128" s="76" t="str">
        <f t="shared" si="106"/>
        <v/>
      </c>
      <c r="G1128" s="76" t="str">
        <f t="shared" si="107"/>
        <v/>
      </c>
    </row>
    <row r="1129" spans="1:7">
      <c r="A1129" s="73" t="str">
        <f t="shared" si="102"/>
        <v/>
      </c>
      <c r="B1129" s="74" t="str">
        <f t="shared" si="103"/>
        <v/>
      </c>
      <c r="C1129" s="75" t="str">
        <f>IF(A1129="","",IF(variable,IF(A1129&lt;MortgageCalculator!$L$6*periods_per_year,start_rate,IF(MortgageCalculator!$L$10&gt;=0,MIN(MortgageCalculator!$L$7,start_rate+MortgageCalculator!$L$10*ROUNDUP((A1129-MortgageCalculator!$L$6*periods_per_year)/MortgageCalculator!$L$9,0)),MAX(MortgageCalculator!$L$8,start_rate+MortgageCalculator!$L$10*ROUNDUP((A1129-MortgageCalculator!$L$6*periods_per_year)/MortgageCalculator!$L$9,0)))),start_rate))</f>
        <v/>
      </c>
      <c r="D1129" s="76" t="str">
        <f t="shared" si="104"/>
        <v/>
      </c>
      <c r="E1129" s="76" t="str">
        <f t="shared" si="105"/>
        <v/>
      </c>
      <c r="F1129" s="76" t="str">
        <f t="shared" si="106"/>
        <v/>
      </c>
      <c r="G1129" s="76" t="str">
        <f t="shared" si="107"/>
        <v/>
      </c>
    </row>
    <row r="1130" spans="1:7">
      <c r="A1130" s="73" t="str">
        <f t="shared" si="102"/>
        <v/>
      </c>
      <c r="B1130" s="74" t="str">
        <f t="shared" si="103"/>
        <v/>
      </c>
      <c r="C1130" s="75" t="str">
        <f>IF(A1130="","",IF(variable,IF(A1130&lt;MortgageCalculator!$L$6*periods_per_year,start_rate,IF(MortgageCalculator!$L$10&gt;=0,MIN(MortgageCalculator!$L$7,start_rate+MortgageCalculator!$L$10*ROUNDUP((A1130-MortgageCalculator!$L$6*periods_per_year)/MortgageCalculator!$L$9,0)),MAX(MortgageCalculator!$L$8,start_rate+MortgageCalculator!$L$10*ROUNDUP((A1130-MortgageCalculator!$L$6*periods_per_year)/MortgageCalculator!$L$9,0)))),start_rate))</f>
        <v/>
      </c>
      <c r="D1130" s="76" t="str">
        <f t="shared" si="104"/>
        <v/>
      </c>
      <c r="E1130" s="76" t="str">
        <f t="shared" si="105"/>
        <v/>
      </c>
      <c r="F1130" s="76" t="str">
        <f t="shared" si="106"/>
        <v/>
      </c>
      <c r="G1130" s="76" t="str">
        <f t="shared" si="107"/>
        <v/>
      </c>
    </row>
    <row r="1131" spans="1:7">
      <c r="A1131" s="73" t="str">
        <f t="shared" si="102"/>
        <v/>
      </c>
      <c r="B1131" s="74" t="str">
        <f t="shared" si="103"/>
        <v/>
      </c>
      <c r="C1131" s="75" t="str">
        <f>IF(A1131="","",IF(variable,IF(A1131&lt;MortgageCalculator!$L$6*periods_per_year,start_rate,IF(MortgageCalculator!$L$10&gt;=0,MIN(MortgageCalculator!$L$7,start_rate+MortgageCalculator!$L$10*ROUNDUP((A1131-MortgageCalculator!$L$6*periods_per_year)/MortgageCalculator!$L$9,0)),MAX(MortgageCalculator!$L$8,start_rate+MortgageCalculator!$L$10*ROUNDUP((A1131-MortgageCalculator!$L$6*periods_per_year)/MortgageCalculator!$L$9,0)))),start_rate))</f>
        <v/>
      </c>
      <c r="D1131" s="76" t="str">
        <f t="shared" si="104"/>
        <v/>
      </c>
      <c r="E1131" s="76" t="str">
        <f t="shared" si="105"/>
        <v/>
      </c>
      <c r="F1131" s="76" t="str">
        <f t="shared" si="106"/>
        <v/>
      </c>
      <c r="G1131" s="76" t="str">
        <f t="shared" si="107"/>
        <v/>
      </c>
    </row>
    <row r="1132" spans="1:7">
      <c r="A1132" s="73" t="str">
        <f t="shared" si="102"/>
        <v/>
      </c>
      <c r="B1132" s="74" t="str">
        <f t="shared" si="103"/>
        <v/>
      </c>
      <c r="C1132" s="75" t="str">
        <f>IF(A1132="","",IF(variable,IF(A1132&lt;MortgageCalculator!$L$6*periods_per_year,start_rate,IF(MortgageCalculator!$L$10&gt;=0,MIN(MortgageCalculator!$L$7,start_rate+MortgageCalculator!$L$10*ROUNDUP((A1132-MortgageCalculator!$L$6*periods_per_year)/MortgageCalculator!$L$9,0)),MAX(MortgageCalculator!$L$8,start_rate+MortgageCalculator!$L$10*ROUNDUP((A1132-MortgageCalculator!$L$6*periods_per_year)/MortgageCalculator!$L$9,0)))),start_rate))</f>
        <v/>
      </c>
      <c r="D1132" s="76" t="str">
        <f t="shared" si="104"/>
        <v/>
      </c>
      <c r="E1132" s="76" t="str">
        <f t="shared" si="105"/>
        <v/>
      </c>
      <c r="F1132" s="76" t="str">
        <f t="shared" si="106"/>
        <v/>
      </c>
      <c r="G1132" s="76" t="str">
        <f t="shared" si="107"/>
        <v/>
      </c>
    </row>
    <row r="1133" spans="1:7">
      <c r="A1133" s="73" t="str">
        <f t="shared" si="102"/>
        <v/>
      </c>
      <c r="B1133" s="74" t="str">
        <f t="shared" si="103"/>
        <v/>
      </c>
      <c r="C1133" s="75" t="str">
        <f>IF(A1133="","",IF(variable,IF(A1133&lt;MortgageCalculator!$L$6*periods_per_year,start_rate,IF(MortgageCalculator!$L$10&gt;=0,MIN(MortgageCalculator!$L$7,start_rate+MortgageCalculator!$L$10*ROUNDUP((A1133-MortgageCalculator!$L$6*periods_per_year)/MortgageCalculator!$L$9,0)),MAX(MortgageCalculator!$L$8,start_rate+MortgageCalculator!$L$10*ROUNDUP((A1133-MortgageCalculator!$L$6*periods_per_year)/MortgageCalculator!$L$9,0)))),start_rate))</f>
        <v/>
      </c>
      <c r="D1133" s="76" t="str">
        <f t="shared" si="104"/>
        <v/>
      </c>
      <c r="E1133" s="76" t="str">
        <f t="shared" si="105"/>
        <v/>
      </c>
      <c r="F1133" s="76" t="str">
        <f t="shared" si="106"/>
        <v/>
      </c>
      <c r="G1133" s="76" t="str">
        <f t="shared" si="107"/>
        <v/>
      </c>
    </row>
    <row r="1134" spans="1:7">
      <c r="A1134" s="73" t="str">
        <f t="shared" si="102"/>
        <v/>
      </c>
      <c r="B1134" s="74" t="str">
        <f t="shared" si="103"/>
        <v/>
      </c>
      <c r="C1134" s="75" t="str">
        <f>IF(A1134="","",IF(variable,IF(A1134&lt;MortgageCalculator!$L$6*periods_per_year,start_rate,IF(MortgageCalculator!$L$10&gt;=0,MIN(MortgageCalculator!$L$7,start_rate+MortgageCalculator!$L$10*ROUNDUP((A1134-MortgageCalculator!$L$6*periods_per_year)/MortgageCalculator!$L$9,0)),MAX(MortgageCalculator!$L$8,start_rate+MortgageCalculator!$L$10*ROUNDUP((A1134-MortgageCalculator!$L$6*periods_per_year)/MortgageCalculator!$L$9,0)))),start_rate))</f>
        <v/>
      </c>
      <c r="D1134" s="76" t="str">
        <f t="shared" si="104"/>
        <v/>
      </c>
      <c r="E1134" s="76" t="str">
        <f t="shared" si="105"/>
        <v/>
      </c>
      <c r="F1134" s="76" t="str">
        <f t="shared" si="106"/>
        <v/>
      </c>
      <c r="G1134" s="76" t="str">
        <f t="shared" si="107"/>
        <v/>
      </c>
    </row>
    <row r="1135" spans="1:7">
      <c r="A1135" s="73" t="str">
        <f t="shared" si="102"/>
        <v/>
      </c>
      <c r="B1135" s="74" t="str">
        <f t="shared" si="103"/>
        <v/>
      </c>
      <c r="C1135" s="75" t="str">
        <f>IF(A1135="","",IF(variable,IF(A1135&lt;MortgageCalculator!$L$6*periods_per_year,start_rate,IF(MortgageCalculator!$L$10&gt;=0,MIN(MortgageCalculator!$L$7,start_rate+MortgageCalculator!$L$10*ROUNDUP((A1135-MortgageCalculator!$L$6*periods_per_year)/MortgageCalculator!$L$9,0)),MAX(MortgageCalculator!$L$8,start_rate+MortgageCalculator!$L$10*ROUNDUP((A1135-MortgageCalculator!$L$6*periods_per_year)/MortgageCalculator!$L$9,0)))),start_rate))</f>
        <v/>
      </c>
      <c r="D1135" s="76" t="str">
        <f t="shared" si="104"/>
        <v/>
      </c>
      <c r="E1135" s="76" t="str">
        <f t="shared" si="105"/>
        <v/>
      </c>
      <c r="F1135" s="76" t="str">
        <f t="shared" si="106"/>
        <v/>
      </c>
      <c r="G1135" s="76" t="str">
        <f t="shared" si="107"/>
        <v/>
      </c>
    </row>
    <row r="1136" spans="1:7">
      <c r="A1136" s="73" t="str">
        <f t="shared" si="102"/>
        <v/>
      </c>
      <c r="B1136" s="74" t="str">
        <f t="shared" si="103"/>
        <v/>
      </c>
      <c r="C1136" s="75" t="str">
        <f>IF(A1136="","",IF(variable,IF(A1136&lt;MortgageCalculator!$L$6*periods_per_year,start_rate,IF(MortgageCalculator!$L$10&gt;=0,MIN(MortgageCalculator!$L$7,start_rate+MortgageCalculator!$L$10*ROUNDUP((A1136-MortgageCalculator!$L$6*periods_per_year)/MortgageCalculator!$L$9,0)),MAX(MortgageCalculator!$L$8,start_rate+MortgageCalculator!$L$10*ROUNDUP((A1136-MortgageCalculator!$L$6*periods_per_year)/MortgageCalculator!$L$9,0)))),start_rate))</f>
        <v/>
      </c>
      <c r="D1136" s="76" t="str">
        <f t="shared" si="104"/>
        <v/>
      </c>
      <c r="E1136" s="76" t="str">
        <f t="shared" si="105"/>
        <v/>
      </c>
      <c r="F1136" s="76" t="str">
        <f t="shared" si="106"/>
        <v/>
      </c>
      <c r="G1136" s="76" t="str">
        <f t="shared" si="107"/>
        <v/>
      </c>
    </row>
    <row r="1137" spans="1:7">
      <c r="A1137" s="73" t="str">
        <f t="shared" si="102"/>
        <v/>
      </c>
      <c r="B1137" s="74" t="str">
        <f t="shared" si="103"/>
        <v/>
      </c>
      <c r="C1137" s="75" t="str">
        <f>IF(A1137="","",IF(variable,IF(A1137&lt;MortgageCalculator!$L$6*periods_per_year,start_rate,IF(MortgageCalculator!$L$10&gt;=0,MIN(MortgageCalculator!$L$7,start_rate+MortgageCalculator!$L$10*ROUNDUP((A1137-MortgageCalculator!$L$6*periods_per_year)/MortgageCalculator!$L$9,0)),MAX(MortgageCalculator!$L$8,start_rate+MortgageCalculator!$L$10*ROUNDUP((A1137-MortgageCalculator!$L$6*periods_per_year)/MortgageCalculator!$L$9,0)))),start_rate))</f>
        <v/>
      </c>
      <c r="D1137" s="76" t="str">
        <f t="shared" si="104"/>
        <v/>
      </c>
      <c r="E1137" s="76" t="str">
        <f t="shared" si="105"/>
        <v/>
      </c>
      <c r="F1137" s="76" t="str">
        <f t="shared" si="106"/>
        <v/>
      </c>
      <c r="G1137" s="76" t="str">
        <f t="shared" si="107"/>
        <v/>
      </c>
    </row>
    <row r="1138" spans="1:7">
      <c r="A1138" s="73" t="str">
        <f t="shared" si="102"/>
        <v/>
      </c>
      <c r="B1138" s="74" t="str">
        <f t="shared" si="103"/>
        <v/>
      </c>
      <c r="C1138" s="75" t="str">
        <f>IF(A1138="","",IF(variable,IF(A1138&lt;MortgageCalculator!$L$6*periods_per_year,start_rate,IF(MortgageCalculator!$L$10&gt;=0,MIN(MortgageCalculator!$L$7,start_rate+MortgageCalculator!$L$10*ROUNDUP((A1138-MortgageCalculator!$L$6*periods_per_year)/MortgageCalculator!$L$9,0)),MAX(MortgageCalculator!$L$8,start_rate+MortgageCalculator!$L$10*ROUNDUP((A1138-MortgageCalculator!$L$6*periods_per_year)/MortgageCalculator!$L$9,0)))),start_rate))</f>
        <v/>
      </c>
      <c r="D1138" s="76" t="str">
        <f t="shared" si="104"/>
        <v/>
      </c>
      <c r="E1138" s="76" t="str">
        <f t="shared" si="105"/>
        <v/>
      </c>
      <c r="F1138" s="76" t="str">
        <f t="shared" si="106"/>
        <v/>
      </c>
      <c r="G1138" s="76" t="str">
        <f t="shared" si="107"/>
        <v/>
      </c>
    </row>
    <row r="1139" spans="1:7">
      <c r="A1139" s="73" t="str">
        <f t="shared" si="102"/>
        <v/>
      </c>
      <c r="B1139" s="74" t="str">
        <f t="shared" si="103"/>
        <v/>
      </c>
      <c r="C1139" s="75" t="str">
        <f>IF(A1139="","",IF(variable,IF(A1139&lt;MortgageCalculator!$L$6*periods_per_year,start_rate,IF(MortgageCalculator!$L$10&gt;=0,MIN(MortgageCalculator!$L$7,start_rate+MortgageCalculator!$L$10*ROUNDUP((A1139-MortgageCalculator!$L$6*periods_per_year)/MortgageCalculator!$L$9,0)),MAX(MortgageCalculator!$L$8,start_rate+MortgageCalculator!$L$10*ROUNDUP((A1139-MortgageCalculator!$L$6*periods_per_year)/MortgageCalculator!$L$9,0)))),start_rate))</f>
        <v/>
      </c>
      <c r="D1139" s="76" t="str">
        <f t="shared" si="104"/>
        <v/>
      </c>
      <c r="E1139" s="76" t="str">
        <f t="shared" si="105"/>
        <v/>
      </c>
      <c r="F1139" s="76" t="str">
        <f t="shared" si="106"/>
        <v/>
      </c>
      <c r="G1139" s="76" t="str">
        <f t="shared" si="107"/>
        <v/>
      </c>
    </row>
    <row r="1140" spans="1:7">
      <c r="A1140" s="73" t="str">
        <f t="shared" si="102"/>
        <v/>
      </c>
      <c r="B1140" s="74" t="str">
        <f t="shared" si="103"/>
        <v/>
      </c>
      <c r="C1140" s="75" t="str">
        <f>IF(A1140="","",IF(variable,IF(A1140&lt;MortgageCalculator!$L$6*periods_per_year,start_rate,IF(MortgageCalculator!$L$10&gt;=0,MIN(MortgageCalculator!$L$7,start_rate+MortgageCalculator!$L$10*ROUNDUP((A1140-MortgageCalculator!$L$6*periods_per_year)/MortgageCalculator!$L$9,0)),MAX(MortgageCalculator!$L$8,start_rate+MortgageCalculator!$L$10*ROUNDUP((A1140-MortgageCalculator!$L$6*periods_per_year)/MortgageCalculator!$L$9,0)))),start_rate))</f>
        <v/>
      </c>
      <c r="D1140" s="76" t="str">
        <f t="shared" si="104"/>
        <v/>
      </c>
      <c r="E1140" s="76" t="str">
        <f t="shared" si="105"/>
        <v/>
      </c>
      <c r="F1140" s="76" t="str">
        <f t="shared" si="106"/>
        <v/>
      </c>
      <c r="G1140" s="76" t="str">
        <f t="shared" si="107"/>
        <v/>
      </c>
    </row>
    <row r="1141" spans="1:7">
      <c r="A1141" s="73" t="str">
        <f t="shared" si="102"/>
        <v/>
      </c>
      <c r="B1141" s="74" t="str">
        <f t="shared" si="103"/>
        <v/>
      </c>
      <c r="C1141" s="75" t="str">
        <f>IF(A1141="","",IF(variable,IF(A1141&lt;MortgageCalculator!$L$6*periods_per_year,start_rate,IF(MortgageCalculator!$L$10&gt;=0,MIN(MortgageCalculator!$L$7,start_rate+MortgageCalculator!$L$10*ROUNDUP((A1141-MortgageCalculator!$L$6*periods_per_year)/MortgageCalculator!$L$9,0)),MAX(MortgageCalculator!$L$8,start_rate+MortgageCalculator!$L$10*ROUNDUP((A1141-MortgageCalculator!$L$6*periods_per_year)/MortgageCalculator!$L$9,0)))),start_rate))</f>
        <v/>
      </c>
      <c r="D1141" s="76" t="str">
        <f t="shared" si="104"/>
        <v/>
      </c>
      <c r="E1141" s="76" t="str">
        <f t="shared" si="105"/>
        <v/>
      </c>
      <c r="F1141" s="76" t="str">
        <f t="shared" si="106"/>
        <v/>
      </c>
      <c r="G1141" s="76" t="str">
        <f t="shared" si="107"/>
        <v/>
      </c>
    </row>
    <row r="1142" spans="1:7">
      <c r="A1142" s="73" t="str">
        <f t="shared" si="102"/>
        <v/>
      </c>
      <c r="B1142" s="74" t="str">
        <f t="shared" si="103"/>
        <v/>
      </c>
      <c r="C1142" s="75" t="str">
        <f>IF(A1142="","",IF(variable,IF(A1142&lt;MortgageCalculator!$L$6*periods_per_year,start_rate,IF(MortgageCalculator!$L$10&gt;=0,MIN(MortgageCalculator!$L$7,start_rate+MortgageCalculator!$L$10*ROUNDUP((A1142-MortgageCalculator!$L$6*periods_per_year)/MortgageCalculator!$L$9,0)),MAX(MortgageCalculator!$L$8,start_rate+MortgageCalculator!$L$10*ROUNDUP((A1142-MortgageCalculator!$L$6*periods_per_year)/MortgageCalculator!$L$9,0)))),start_rate))</f>
        <v/>
      </c>
      <c r="D1142" s="76" t="str">
        <f t="shared" si="104"/>
        <v/>
      </c>
      <c r="E1142" s="76" t="str">
        <f t="shared" si="105"/>
        <v/>
      </c>
      <c r="F1142" s="76" t="str">
        <f t="shared" si="106"/>
        <v/>
      </c>
      <c r="G1142" s="76" t="str">
        <f t="shared" si="107"/>
        <v/>
      </c>
    </row>
    <row r="1143" spans="1:7">
      <c r="A1143" s="73" t="str">
        <f t="shared" si="102"/>
        <v/>
      </c>
      <c r="B1143" s="74" t="str">
        <f t="shared" si="103"/>
        <v/>
      </c>
      <c r="C1143" s="75" t="str">
        <f>IF(A1143="","",IF(variable,IF(A1143&lt;MortgageCalculator!$L$6*periods_per_year,start_rate,IF(MortgageCalculator!$L$10&gt;=0,MIN(MortgageCalculator!$L$7,start_rate+MortgageCalculator!$L$10*ROUNDUP((A1143-MortgageCalculator!$L$6*periods_per_year)/MortgageCalculator!$L$9,0)),MAX(MortgageCalculator!$L$8,start_rate+MortgageCalculator!$L$10*ROUNDUP((A1143-MortgageCalculator!$L$6*periods_per_year)/MortgageCalculator!$L$9,0)))),start_rate))</f>
        <v/>
      </c>
      <c r="D1143" s="76" t="str">
        <f t="shared" si="104"/>
        <v/>
      </c>
      <c r="E1143" s="76" t="str">
        <f t="shared" si="105"/>
        <v/>
      </c>
      <c r="F1143" s="76" t="str">
        <f t="shared" si="106"/>
        <v/>
      </c>
      <c r="G1143" s="76" t="str">
        <f t="shared" si="107"/>
        <v/>
      </c>
    </row>
    <row r="1144" spans="1:7">
      <c r="A1144" s="73" t="str">
        <f t="shared" si="102"/>
        <v/>
      </c>
      <c r="B1144" s="74" t="str">
        <f t="shared" si="103"/>
        <v/>
      </c>
      <c r="C1144" s="75" t="str">
        <f>IF(A1144="","",IF(variable,IF(A1144&lt;MortgageCalculator!$L$6*periods_per_year,start_rate,IF(MortgageCalculator!$L$10&gt;=0,MIN(MortgageCalculator!$L$7,start_rate+MortgageCalculator!$L$10*ROUNDUP((A1144-MortgageCalculator!$L$6*periods_per_year)/MortgageCalculator!$L$9,0)),MAX(MortgageCalculator!$L$8,start_rate+MortgageCalculator!$L$10*ROUNDUP((A1144-MortgageCalculator!$L$6*periods_per_year)/MortgageCalculator!$L$9,0)))),start_rate))</f>
        <v/>
      </c>
      <c r="D1144" s="76" t="str">
        <f t="shared" si="104"/>
        <v/>
      </c>
      <c r="E1144" s="76" t="str">
        <f t="shared" si="105"/>
        <v/>
      </c>
      <c r="F1144" s="76" t="str">
        <f t="shared" si="106"/>
        <v/>
      </c>
      <c r="G1144" s="76" t="str">
        <f t="shared" si="107"/>
        <v/>
      </c>
    </row>
    <row r="1145" spans="1:7">
      <c r="A1145" s="73" t="str">
        <f t="shared" si="102"/>
        <v/>
      </c>
      <c r="B1145" s="74" t="str">
        <f t="shared" si="103"/>
        <v/>
      </c>
      <c r="C1145" s="75" t="str">
        <f>IF(A1145="","",IF(variable,IF(A1145&lt;MortgageCalculator!$L$6*periods_per_year,start_rate,IF(MortgageCalculator!$L$10&gt;=0,MIN(MortgageCalculator!$L$7,start_rate+MortgageCalculator!$L$10*ROUNDUP((A1145-MortgageCalculator!$L$6*periods_per_year)/MortgageCalculator!$L$9,0)),MAX(MortgageCalculator!$L$8,start_rate+MortgageCalculator!$L$10*ROUNDUP((A1145-MortgageCalculator!$L$6*periods_per_year)/MortgageCalculator!$L$9,0)))),start_rate))</f>
        <v/>
      </c>
      <c r="D1145" s="76" t="str">
        <f t="shared" si="104"/>
        <v/>
      </c>
      <c r="E1145" s="76" t="str">
        <f t="shared" si="105"/>
        <v/>
      </c>
      <c r="F1145" s="76" t="str">
        <f t="shared" si="106"/>
        <v/>
      </c>
      <c r="G1145" s="76" t="str">
        <f t="shared" si="107"/>
        <v/>
      </c>
    </row>
    <row r="1146" spans="1:7">
      <c r="A1146" s="73" t="str">
        <f t="shared" si="102"/>
        <v/>
      </c>
      <c r="B1146" s="74" t="str">
        <f t="shared" si="103"/>
        <v/>
      </c>
      <c r="C1146" s="75" t="str">
        <f>IF(A1146="","",IF(variable,IF(A1146&lt;MortgageCalculator!$L$6*periods_per_year,start_rate,IF(MortgageCalculator!$L$10&gt;=0,MIN(MortgageCalculator!$L$7,start_rate+MortgageCalculator!$L$10*ROUNDUP((A1146-MortgageCalculator!$L$6*periods_per_year)/MortgageCalculator!$L$9,0)),MAX(MortgageCalculator!$L$8,start_rate+MortgageCalculator!$L$10*ROUNDUP((A1146-MortgageCalculator!$L$6*periods_per_year)/MortgageCalculator!$L$9,0)))),start_rate))</f>
        <v/>
      </c>
      <c r="D1146" s="76" t="str">
        <f t="shared" si="104"/>
        <v/>
      </c>
      <c r="E1146" s="76" t="str">
        <f t="shared" si="105"/>
        <v/>
      </c>
      <c r="F1146" s="76" t="str">
        <f t="shared" si="106"/>
        <v/>
      </c>
      <c r="G1146" s="76" t="str">
        <f t="shared" si="107"/>
        <v/>
      </c>
    </row>
    <row r="1147" spans="1:7">
      <c r="A1147" s="73" t="str">
        <f t="shared" si="102"/>
        <v/>
      </c>
      <c r="B1147" s="74" t="str">
        <f t="shared" si="103"/>
        <v/>
      </c>
      <c r="C1147" s="75" t="str">
        <f>IF(A1147="","",IF(variable,IF(A1147&lt;MortgageCalculator!$L$6*periods_per_year,start_rate,IF(MortgageCalculator!$L$10&gt;=0,MIN(MortgageCalculator!$L$7,start_rate+MortgageCalculator!$L$10*ROUNDUP((A1147-MortgageCalculator!$L$6*periods_per_year)/MortgageCalculator!$L$9,0)),MAX(MortgageCalculator!$L$8,start_rate+MortgageCalculator!$L$10*ROUNDUP((A1147-MortgageCalculator!$L$6*periods_per_year)/MortgageCalculator!$L$9,0)))),start_rate))</f>
        <v/>
      </c>
      <c r="D1147" s="76" t="str">
        <f t="shared" si="104"/>
        <v/>
      </c>
      <c r="E1147" s="76" t="str">
        <f t="shared" si="105"/>
        <v/>
      </c>
      <c r="F1147" s="76" t="str">
        <f t="shared" si="106"/>
        <v/>
      </c>
      <c r="G1147" s="76" t="str">
        <f t="shared" si="107"/>
        <v/>
      </c>
    </row>
    <row r="1148" spans="1:7">
      <c r="A1148" s="73" t="str">
        <f t="shared" si="102"/>
        <v/>
      </c>
      <c r="B1148" s="74" t="str">
        <f t="shared" si="103"/>
        <v/>
      </c>
      <c r="C1148" s="75" t="str">
        <f>IF(A1148="","",IF(variable,IF(A1148&lt;MortgageCalculator!$L$6*periods_per_year,start_rate,IF(MortgageCalculator!$L$10&gt;=0,MIN(MortgageCalculator!$L$7,start_rate+MortgageCalculator!$L$10*ROUNDUP((A1148-MortgageCalculator!$L$6*periods_per_year)/MortgageCalculator!$L$9,0)),MAX(MortgageCalculator!$L$8,start_rate+MortgageCalculator!$L$10*ROUNDUP((A1148-MortgageCalculator!$L$6*periods_per_year)/MortgageCalculator!$L$9,0)))),start_rate))</f>
        <v/>
      </c>
      <c r="D1148" s="76" t="str">
        <f t="shared" si="104"/>
        <v/>
      </c>
      <c r="E1148" s="76" t="str">
        <f t="shared" si="105"/>
        <v/>
      </c>
      <c r="F1148" s="76" t="str">
        <f t="shared" si="106"/>
        <v/>
      </c>
      <c r="G1148" s="76" t="str">
        <f t="shared" si="107"/>
        <v/>
      </c>
    </row>
    <row r="1149" spans="1:7">
      <c r="A1149" s="73" t="str">
        <f t="shared" si="102"/>
        <v/>
      </c>
      <c r="B1149" s="74" t="str">
        <f t="shared" si="103"/>
        <v/>
      </c>
      <c r="C1149" s="75" t="str">
        <f>IF(A1149="","",IF(variable,IF(A1149&lt;MortgageCalculator!$L$6*periods_per_year,start_rate,IF(MortgageCalculator!$L$10&gt;=0,MIN(MortgageCalculator!$L$7,start_rate+MortgageCalculator!$L$10*ROUNDUP((A1149-MortgageCalculator!$L$6*periods_per_year)/MortgageCalculator!$L$9,0)),MAX(MortgageCalculator!$L$8,start_rate+MortgageCalculator!$L$10*ROUNDUP((A1149-MortgageCalculator!$L$6*periods_per_year)/MortgageCalculator!$L$9,0)))),start_rate))</f>
        <v/>
      </c>
      <c r="D1149" s="76" t="str">
        <f t="shared" si="104"/>
        <v/>
      </c>
      <c r="E1149" s="76" t="str">
        <f t="shared" si="105"/>
        <v/>
      </c>
      <c r="F1149" s="76" t="str">
        <f t="shared" si="106"/>
        <v/>
      </c>
      <c r="G1149" s="76" t="str">
        <f t="shared" si="107"/>
        <v/>
      </c>
    </row>
    <row r="1150" spans="1:7">
      <c r="A1150" s="73" t="str">
        <f t="shared" si="102"/>
        <v/>
      </c>
      <c r="B1150" s="74" t="str">
        <f t="shared" si="103"/>
        <v/>
      </c>
      <c r="C1150" s="75" t="str">
        <f>IF(A1150="","",IF(variable,IF(A1150&lt;MortgageCalculator!$L$6*periods_per_year,start_rate,IF(MortgageCalculator!$L$10&gt;=0,MIN(MortgageCalculator!$L$7,start_rate+MortgageCalculator!$L$10*ROUNDUP((A1150-MortgageCalculator!$L$6*periods_per_year)/MortgageCalculator!$L$9,0)),MAX(MortgageCalculator!$L$8,start_rate+MortgageCalculator!$L$10*ROUNDUP((A1150-MortgageCalculator!$L$6*periods_per_year)/MortgageCalculator!$L$9,0)))),start_rate))</f>
        <v/>
      </c>
      <c r="D1150" s="76" t="str">
        <f t="shared" si="104"/>
        <v/>
      </c>
      <c r="E1150" s="76" t="str">
        <f t="shared" si="105"/>
        <v/>
      </c>
      <c r="F1150" s="76" t="str">
        <f t="shared" si="106"/>
        <v/>
      </c>
      <c r="G1150" s="76" t="str">
        <f t="shared" si="107"/>
        <v/>
      </c>
    </row>
    <row r="1151" spans="1:7">
      <c r="A1151" s="73" t="str">
        <f t="shared" si="102"/>
        <v/>
      </c>
      <c r="B1151" s="74" t="str">
        <f t="shared" si="103"/>
        <v/>
      </c>
      <c r="C1151" s="75" t="str">
        <f>IF(A1151="","",IF(variable,IF(A1151&lt;MortgageCalculator!$L$6*periods_per_year,start_rate,IF(MortgageCalculator!$L$10&gt;=0,MIN(MortgageCalculator!$L$7,start_rate+MortgageCalculator!$L$10*ROUNDUP((A1151-MortgageCalculator!$L$6*periods_per_year)/MortgageCalculator!$L$9,0)),MAX(MortgageCalculator!$L$8,start_rate+MortgageCalculator!$L$10*ROUNDUP((A1151-MortgageCalculator!$L$6*periods_per_year)/MortgageCalculator!$L$9,0)))),start_rate))</f>
        <v/>
      </c>
      <c r="D1151" s="76" t="str">
        <f t="shared" si="104"/>
        <v/>
      </c>
      <c r="E1151" s="76" t="str">
        <f t="shared" si="105"/>
        <v/>
      </c>
      <c r="F1151" s="76" t="str">
        <f t="shared" si="106"/>
        <v/>
      </c>
      <c r="G1151" s="76" t="str">
        <f t="shared" si="107"/>
        <v/>
      </c>
    </row>
    <row r="1152" spans="1:7">
      <c r="A1152" s="73" t="str">
        <f t="shared" si="102"/>
        <v/>
      </c>
      <c r="B1152" s="74" t="str">
        <f t="shared" si="103"/>
        <v/>
      </c>
      <c r="C1152" s="75" t="str">
        <f>IF(A1152="","",IF(variable,IF(A1152&lt;MortgageCalculator!$L$6*periods_per_year,start_rate,IF(MortgageCalculator!$L$10&gt;=0,MIN(MortgageCalculator!$L$7,start_rate+MortgageCalculator!$L$10*ROUNDUP((A1152-MortgageCalculator!$L$6*periods_per_year)/MortgageCalculator!$L$9,0)),MAX(MortgageCalculator!$L$8,start_rate+MortgageCalculator!$L$10*ROUNDUP((A1152-MortgageCalculator!$L$6*periods_per_year)/MortgageCalculator!$L$9,0)))),start_rate))</f>
        <v/>
      </c>
      <c r="D1152" s="76" t="str">
        <f t="shared" si="104"/>
        <v/>
      </c>
      <c r="E1152" s="76" t="str">
        <f t="shared" si="105"/>
        <v/>
      </c>
      <c r="F1152" s="76" t="str">
        <f t="shared" si="106"/>
        <v/>
      </c>
      <c r="G1152" s="76" t="str">
        <f t="shared" si="107"/>
        <v/>
      </c>
    </row>
    <row r="1153" spans="1:7">
      <c r="A1153" s="73" t="str">
        <f t="shared" si="102"/>
        <v/>
      </c>
      <c r="B1153" s="74" t="str">
        <f t="shared" si="103"/>
        <v/>
      </c>
      <c r="C1153" s="75" t="str">
        <f>IF(A1153="","",IF(variable,IF(A1153&lt;MortgageCalculator!$L$6*periods_per_year,start_rate,IF(MortgageCalculator!$L$10&gt;=0,MIN(MortgageCalculator!$L$7,start_rate+MortgageCalculator!$L$10*ROUNDUP((A1153-MortgageCalculator!$L$6*periods_per_year)/MortgageCalculator!$L$9,0)),MAX(MortgageCalculator!$L$8,start_rate+MortgageCalculator!$L$10*ROUNDUP((A1153-MortgageCalculator!$L$6*periods_per_year)/MortgageCalculator!$L$9,0)))),start_rate))</f>
        <v/>
      </c>
      <c r="D1153" s="76" t="str">
        <f t="shared" si="104"/>
        <v/>
      </c>
      <c r="E1153" s="76" t="str">
        <f t="shared" si="105"/>
        <v/>
      </c>
      <c r="F1153" s="76" t="str">
        <f t="shared" si="106"/>
        <v/>
      </c>
      <c r="G1153" s="76" t="str">
        <f t="shared" si="107"/>
        <v/>
      </c>
    </row>
    <row r="1154" spans="1:7">
      <c r="A1154" s="73" t="str">
        <f t="shared" si="102"/>
        <v/>
      </c>
      <c r="B1154" s="74" t="str">
        <f t="shared" si="103"/>
        <v/>
      </c>
      <c r="C1154" s="75" t="str">
        <f>IF(A1154="","",IF(variable,IF(A1154&lt;MortgageCalculator!$L$6*periods_per_year,start_rate,IF(MortgageCalculator!$L$10&gt;=0,MIN(MortgageCalculator!$L$7,start_rate+MortgageCalculator!$L$10*ROUNDUP((A1154-MortgageCalculator!$L$6*periods_per_year)/MortgageCalculator!$L$9,0)),MAX(MortgageCalculator!$L$8,start_rate+MortgageCalculator!$L$10*ROUNDUP((A1154-MortgageCalculator!$L$6*periods_per_year)/MortgageCalculator!$L$9,0)))),start_rate))</f>
        <v/>
      </c>
      <c r="D1154" s="76" t="str">
        <f t="shared" si="104"/>
        <v/>
      </c>
      <c r="E1154" s="76" t="str">
        <f t="shared" si="105"/>
        <v/>
      </c>
      <c r="F1154" s="76" t="str">
        <f t="shared" si="106"/>
        <v/>
      </c>
      <c r="G1154" s="76" t="str">
        <f t="shared" si="107"/>
        <v/>
      </c>
    </row>
    <row r="1155" spans="1:7">
      <c r="A1155" s="73" t="str">
        <f t="shared" si="102"/>
        <v/>
      </c>
      <c r="B1155" s="74" t="str">
        <f t="shared" si="103"/>
        <v/>
      </c>
      <c r="C1155" s="75" t="str">
        <f>IF(A1155="","",IF(variable,IF(A1155&lt;MortgageCalculator!$L$6*periods_per_year,start_rate,IF(MortgageCalculator!$L$10&gt;=0,MIN(MortgageCalculator!$L$7,start_rate+MortgageCalculator!$L$10*ROUNDUP((A1155-MortgageCalculator!$L$6*periods_per_year)/MortgageCalculator!$L$9,0)),MAX(MortgageCalculator!$L$8,start_rate+MortgageCalculator!$L$10*ROUNDUP((A1155-MortgageCalculator!$L$6*periods_per_year)/MortgageCalculator!$L$9,0)))),start_rate))</f>
        <v/>
      </c>
      <c r="D1155" s="76" t="str">
        <f t="shared" si="104"/>
        <v/>
      </c>
      <c r="E1155" s="76" t="str">
        <f t="shared" si="105"/>
        <v/>
      </c>
      <c r="F1155" s="76" t="str">
        <f t="shared" si="106"/>
        <v/>
      </c>
      <c r="G1155" s="76" t="str">
        <f t="shared" si="107"/>
        <v/>
      </c>
    </row>
    <row r="1156" spans="1:7">
      <c r="A1156" s="73" t="str">
        <f t="shared" ref="A1156:A1219" si="108">IF(G1155="","",IF(OR(A1155&gt;=nper,ROUND(G1155,2)&lt;=0),"",A1155+1))</f>
        <v/>
      </c>
      <c r="B1156" s="74" t="str">
        <f t="shared" ref="B1156:B1219" si="109">IF(A1156="","",IF(OR(periods_per_year=26,periods_per_year=52),IF(periods_per_year=26,IF(A1156=1,fpdate,B1155+14),IF(periods_per_year=52,IF(A1156=1,fpdate,B1155+7),"n/a")),IF(periods_per_year=24,DATE(YEAR(fpdate),MONTH(fpdate)+(A1156-1)/2+IF(AND(DAY(fpdate)&gt;=15,MOD(A1156,2)=0),1,0),IF(MOD(A1156,2)=0,IF(DAY(fpdate)&gt;=15,DAY(fpdate)-14,DAY(fpdate)+14),DAY(fpdate))),IF(DAY(DATE(YEAR(fpdate),MONTH(fpdate)+A1156-1,DAY(fpdate)))&lt;&gt;DAY(fpdate),DATE(YEAR(fpdate),MONTH(fpdate)+A1156,0),DATE(YEAR(fpdate),MONTH(fpdate)+A1156-1,DAY(fpdate))))))</f>
        <v/>
      </c>
      <c r="C1156" s="75" t="str">
        <f>IF(A1156="","",IF(variable,IF(A1156&lt;MortgageCalculator!$L$6*periods_per_year,start_rate,IF(MortgageCalculator!$L$10&gt;=0,MIN(MortgageCalculator!$L$7,start_rate+MortgageCalculator!$L$10*ROUNDUP((A1156-MortgageCalculator!$L$6*periods_per_year)/MortgageCalculator!$L$9,0)),MAX(MortgageCalculator!$L$8,start_rate+MortgageCalculator!$L$10*ROUNDUP((A1156-MortgageCalculator!$L$6*periods_per_year)/MortgageCalculator!$L$9,0)))),start_rate))</f>
        <v/>
      </c>
      <c r="D1156" s="76" t="str">
        <f t="shared" ref="D1156:D1219" si="110">IF(A1156="","",ROUND((((1+C1156/CP)^(CP/periods_per_year))-1)*G1155,2))</f>
        <v/>
      </c>
      <c r="E1156" s="76" t="str">
        <f t="shared" ref="E1156:E1219" si="111">IF(A1156="","",IF(A1156=nper,G1155+D1156,MIN(G1155+D1156,IF(C1156=C1155,E1155,ROUND(-PMT(((1+C1156/CP)^(CP/periods_per_year))-1,nper-A1156+1,G1155),2)))))</f>
        <v/>
      </c>
      <c r="F1156" s="76" t="str">
        <f t="shared" ref="F1156:F1219" si="112">IF(A1156="","",E1156-D1156)</f>
        <v/>
      </c>
      <c r="G1156" s="76" t="str">
        <f t="shared" ref="G1156:G1219" si="113">IF(A1156="","",G1155-F1156)</f>
        <v/>
      </c>
    </row>
    <row r="1157" spans="1:7">
      <c r="A1157" s="73" t="str">
        <f t="shared" si="108"/>
        <v/>
      </c>
      <c r="B1157" s="74" t="str">
        <f t="shared" si="109"/>
        <v/>
      </c>
      <c r="C1157" s="75" t="str">
        <f>IF(A1157="","",IF(variable,IF(A1157&lt;MortgageCalculator!$L$6*periods_per_year,start_rate,IF(MortgageCalculator!$L$10&gt;=0,MIN(MortgageCalculator!$L$7,start_rate+MortgageCalculator!$L$10*ROUNDUP((A1157-MortgageCalculator!$L$6*periods_per_year)/MortgageCalculator!$L$9,0)),MAX(MortgageCalculator!$L$8,start_rate+MortgageCalculator!$L$10*ROUNDUP((A1157-MortgageCalculator!$L$6*periods_per_year)/MortgageCalculator!$L$9,0)))),start_rate))</f>
        <v/>
      </c>
      <c r="D1157" s="76" t="str">
        <f t="shared" si="110"/>
        <v/>
      </c>
      <c r="E1157" s="76" t="str">
        <f t="shared" si="111"/>
        <v/>
      </c>
      <c r="F1157" s="76" t="str">
        <f t="shared" si="112"/>
        <v/>
      </c>
      <c r="G1157" s="76" t="str">
        <f t="shared" si="113"/>
        <v/>
      </c>
    </row>
    <row r="1158" spans="1:7">
      <c r="A1158" s="73" t="str">
        <f t="shared" si="108"/>
        <v/>
      </c>
      <c r="B1158" s="74" t="str">
        <f t="shared" si="109"/>
        <v/>
      </c>
      <c r="C1158" s="75" t="str">
        <f>IF(A1158="","",IF(variable,IF(A1158&lt;MortgageCalculator!$L$6*periods_per_year,start_rate,IF(MortgageCalculator!$L$10&gt;=0,MIN(MortgageCalculator!$L$7,start_rate+MortgageCalculator!$L$10*ROUNDUP((A1158-MortgageCalculator!$L$6*periods_per_year)/MortgageCalculator!$L$9,0)),MAX(MortgageCalculator!$L$8,start_rate+MortgageCalculator!$L$10*ROUNDUP((A1158-MortgageCalculator!$L$6*periods_per_year)/MortgageCalculator!$L$9,0)))),start_rate))</f>
        <v/>
      </c>
      <c r="D1158" s="76" t="str">
        <f t="shared" si="110"/>
        <v/>
      </c>
      <c r="E1158" s="76" t="str">
        <f t="shared" si="111"/>
        <v/>
      </c>
      <c r="F1158" s="76" t="str">
        <f t="shared" si="112"/>
        <v/>
      </c>
      <c r="G1158" s="76" t="str">
        <f t="shared" si="113"/>
        <v/>
      </c>
    </row>
    <row r="1159" spans="1:7">
      <c r="A1159" s="73" t="str">
        <f t="shared" si="108"/>
        <v/>
      </c>
      <c r="B1159" s="74" t="str">
        <f t="shared" si="109"/>
        <v/>
      </c>
      <c r="C1159" s="75" t="str">
        <f>IF(A1159="","",IF(variable,IF(A1159&lt;MortgageCalculator!$L$6*periods_per_year,start_rate,IF(MortgageCalculator!$L$10&gt;=0,MIN(MortgageCalculator!$L$7,start_rate+MortgageCalculator!$L$10*ROUNDUP((A1159-MortgageCalculator!$L$6*periods_per_year)/MortgageCalculator!$L$9,0)),MAX(MortgageCalculator!$L$8,start_rate+MortgageCalculator!$L$10*ROUNDUP((A1159-MortgageCalculator!$L$6*periods_per_year)/MortgageCalculator!$L$9,0)))),start_rate))</f>
        <v/>
      </c>
      <c r="D1159" s="76" t="str">
        <f t="shared" si="110"/>
        <v/>
      </c>
      <c r="E1159" s="76" t="str">
        <f t="shared" si="111"/>
        <v/>
      </c>
      <c r="F1159" s="76" t="str">
        <f t="shared" si="112"/>
        <v/>
      </c>
      <c r="G1159" s="76" t="str">
        <f t="shared" si="113"/>
        <v/>
      </c>
    </row>
    <row r="1160" spans="1:7">
      <c r="A1160" s="73" t="str">
        <f t="shared" si="108"/>
        <v/>
      </c>
      <c r="B1160" s="74" t="str">
        <f t="shared" si="109"/>
        <v/>
      </c>
      <c r="C1160" s="75" t="str">
        <f>IF(A1160="","",IF(variable,IF(A1160&lt;MortgageCalculator!$L$6*periods_per_year,start_rate,IF(MortgageCalculator!$L$10&gt;=0,MIN(MortgageCalculator!$L$7,start_rate+MortgageCalculator!$L$10*ROUNDUP((A1160-MortgageCalculator!$L$6*periods_per_year)/MortgageCalculator!$L$9,0)),MAX(MortgageCalculator!$L$8,start_rate+MortgageCalculator!$L$10*ROUNDUP((A1160-MortgageCalculator!$L$6*periods_per_year)/MortgageCalculator!$L$9,0)))),start_rate))</f>
        <v/>
      </c>
      <c r="D1160" s="76" t="str">
        <f t="shared" si="110"/>
        <v/>
      </c>
      <c r="E1160" s="76" t="str">
        <f t="shared" si="111"/>
        <v/>
      </c>
      <c r="F1160" s="76" t="str">
        <f t="shared" si="112"/>
        <v/>
      </c>
      <c r="G1160" s="76" t="str">
        <f t="shared" si="113"/>
        <v/>
      </c>
    </row>
    <row r="1161" spans="1:7">
      <c r="A1161" s="73" t="str">
        <f t="shared" si="108"/>
        <v/>
      </c>
      <c r="B1161" s="74" t="str">
        <f t="shared" si="109"/>
        <v/>
      </c>
      <c r="C1161" s="75" t="str">
        <f>IF(A1161="","",IF(variable,IF(A1161&lt;MortgageCalculator!$L$6*periods_per_year,start_rate,IF(MortgageCalculator!$L$10&gt;=0,MIN(MortgageCalculator!$L$7,start_rate+MortgageCalculator!$L$10*ROUNDUP((A1161-MortgageCalculator!$L$6*periods_per_year)/MortgageCalculator!$L$9,0)),MAX(MortgageCalculator!$L$8,start_rate+MortgageCalculator!$L$10*ROUNDUP((A1161-MortgageCalculator!$L$6*periods_per_year)/MortgageCalculator!$L$9,0)))),start_rate))</f>
        <v/>
      </c>
      <c r="D1161" s="76" t="str">
        <f t="shared" si="110"/>
        <v/>
      </c>
      <c r="E1161" s="76" t="str">
        <f t="shared" si="111"/>
        <v/>
      </c>
      <c r="F1161" s="76" t="str">
        <f t="shared" si="112"/>
        <v/>
      </c>
      <c r="G1161" s="76" t="str">
        <f t="shared" si="113"/>
        <v/>
      </c>
    </row>
    <row r="1162" spans="1:7">
      <c r="A1162" s="73" t="str">
        <f t="shared" si="108"/>
        <v/>
      </c>
      <c r="B1162" s="74" t="str">
        <f t="shared" si="109"/>
        <v/>
      </c>
      <c r="C1162" s="75" t="str">
        <f>IF(A1162="","",IF(variable,IF(A1162&lt;MortgageCalculator!$L$6*periods_per_year,start_rate,IF(MortgageCalculator!$L$10&gt;=0,MIN(MortgageCalculator!$L$7,start_rate+MortgageCalculator!$L$10*ROUNDUP((A1162-MortgageCalculator!$L$6*periods_per_year)/MortgageCalculator!$L$9,0)),MAX(MortgageCalculator!$L$8,start_rate+MortgageCalculator!$L$10*ROUNDUP((A1162-MortgageCalculator!$L$6*periods_per_year)/MortgageCalculator!$L$9,0)))),start_rate))</f>
        <v/>
      </c>
      <c r="D1162" s="76" t="str">
        <f t="shared" si="110"/>
        <v/>
      </c>
      <c r="E1162" s="76" t="str">
        <f t="shared" si="111"/>
        <v/>
      </c>
      <c r="F1162" s="76" t="str">
        <f t="shared" si="112"/>
        <v/>
      </c>
      <c r="G1162" s="76" t="str">
        <f t="shared" si="113"/>
        <v/>
      </c>
    </row>
    <row r="1163" spans="1:7">
      <c r="A1163" s="73" t="str">
        <f t="shared" si="108"/>
        <v/>
      </c>
      <c r="B1163" s="74" t="str">
        <f t="shared" si="109"/>
        <v/>
      </c>
      <c r="C1163" s="75" t="str">
        <f>IF(A1163="","",IF(variable,IF(A1163&lt;MortgageCalculator!$L$6*periods_per_year,start_rate,IF(MortgageCalculator!$L$10&gt;=0,MIN(MortgageCalculator!$L$7,start_rate+MortgageCalculator!$L$10*ROUNDUP((A1163-MortgageCalculator!$L$6*periods_per_year)/MortgageCalculator!$L$9,0)),MAX(MortgageCalculator!$L$8,start_rate+MortgageCalculator!$L$10*ROUNDUP((A1163-MortgageCalculator!$L$6*periods_per_year)/MortgageCalculator!$L$9,0)))),start_rate))</f>
        <v/>
      </c>
      <c r="D1163" s="76" t="str">
        <f t="shared" si="110"/>
        <v/>
      </c>
      <c r="E1163" s="76" t="str">
        <f t="shared" si="111"/>
        <v/>
      </c>
      <c r="F1163" s="76" t="str">
        <f t="shared" si="112"/>
        <v/>
      </c>
      <c r="G1163" s="76" t="str">
        <f t="shared" si="113"/>
        <v/>
      </c>
    </row>
    <row r="1164" spans="1:7">
      <c r="A1164" s="73" t="str">
        <f t="shared" si="108"/>
        <v/>
      </c>
      <c r="B1164" s="74" t="str">
        <f t="shared" si="109"/>
        <v/>
      </c>
      <c r="C1164" s="75" t="str">
        <f>IF(A1164="","",IF(variable,IF(A1164&lt;MortgageCalculator!$L$6*periods_per_year,start_rate,IF(MortgageCalculator!$L$10&gt;=0,MIN(MortgageCalculator!$L$7,start_rate+MortgageCalculator!$L$10*ROUNDUP((A1164-MortgageCalculator!$L$6*periods_per_year)/MortgageCalculator!$L$9,0)),MAX(MortgageCalculator!$L$8,start_rate+MortgageCalculator!$L$10*ROUNDUP((A1164-MortgageCalculator!$L$6*periods_per_year)/MortgageCalculator!$L$9,0)))),start_rate))</f>
        <v/>
      </c>
      <c r="D1164" s="76" t="str">
        <f t="shared" si="110"/>
        <v/>
      </c>
      <c r="E1164" s="76" t="str">
        <f t="shared" si="111"/>
        <v/>
      </c>
      <c r="F1164" s="76" t="str">
        <f t="shared" si="112"/>
        <v/>
      </c>
      <c r="G1164" s="76" t="str">
        <f t="shared" si="113"/>
        <v/>
      </c>
    </row>
    <row r="1165" spans="1:7">
      <c r="A1165" s="73" t="str">
        <f t="shared" si="108"/>
        <v/>
      </c>
      <c r="B1165" s="74" t="str">
        <f t="shared" si="109"/>
        <v/>
      </c>
      <c r="C1165" s="75" t="str">
        <f>IF(A1165="","",IF(variable,IF(A1165&lt;MortgageCalculator!$L$6*periods_per_year,start_rate,IF(MortgageCalculator!$L$10&gt;=0,MIN(MortgageCalculator!$L$7,start_rate+MortgageCalculator!$L$10*ROUNDUP((A1165-MortgageCalculator!$L$6*periods_per_year)/MortgageCalculator!$L$9,0)),MAX(MortgageCalculator!$L$8,start_rate+MortgageCalculator!$L$10*ROUNDUP((A1165-MortgageCalculator!$L$6*periods_per_year)/MortgageCalculator!$L$9,0)))),start_rate))</f>
        <v/>
      </c>
      <c r="D1165" s="76" t="str">
        <f t="shared" si="110"/>
        <v/>
      </c>
      <c r="E1165" s="76" t="str">
        <f t="shared" si="111"/>
        <v/>
      </c>
      <c r="F1165" s="76" t="str">
        <f t="shared" si="112"/>
        <v/>
      </c>
      <c r="G1165" s="76" t="str">
        <f t="shared" si="113"/>
        <v/>
      </c>
    </row>
    <row r="1166" spans="1:7">
      <c r="A1166" s="73" t="str">
        <f t="shared" si="108"/>
        <v/>
      </c>
      <c r="B1166" s="74" t="str">
        <f t="shared" si="109"/>
        <v/>
      </c>
      <c r="C1166" s="75" t="str">
        <f>IF(A1166="","",IF(variable,IF(A1166&lt;MortgageCalculator!$L$6*periods_per_year,start_rate,IF(MortgageCalculator!$L$10&gt;=0,MIN(MortgageCalculator!$L$7,start_rate+MortgageCalculator!$L$10*ROUNDUP((A1166-MortgageCalculator!$L$6*periods_per_year)/MortgageCalculator!$L$9,0)),MAX(MortgageCalculator!$L$8,start_rate+MortgageCalculator!$L$10*ROUNDUP((A1166-MortgageCalculator!$L$6*periods_per_year)/MortgageCalculator!$L$9,0)))),start_rate))</f>
        <v/>
      </c>
      <c r="D1166" s="76" t="str">
        <f t="shared" si="110"/>
        <v/>
      </c>
      <c r="E1166" s="76" t="str">
        <f t="shared" si="111"/>
        <v/>
      </c>
      <c r="F1166" s="76" t="str">
        <f t="shared" si="112"/>
        <v/>
      </c>
      <c r="G1166" s="76" t="str">
        <f t="shared" si="113"/>
        <v/>
      </c>
    </row>
    <row r="1167" spans="1:7">
      <c r="A1167" s="73" t="str">
        <f t="shared" si="108"/>
        <v/>
      </c>
      <c r="B1167" s="74" t="str">
        <f t="shared" si="109"/>
        <v/>
      </c>
      <c r="C1167" s="75" t="str">
        <f>IF(A1167="","",IF(variable,IF(A1167&lt;MortgageCalculator!$L$6*periods_per_year,start_rate,IF(MortgageCalculator!$L$10&gt;=0,MIN(MortgageCalculator!$L$7,start_rate+MortgageCalculator!$L$10*ROUNDUP((A1167-MortgageCalculator!$L$6*periods_per_year)/MortgageCalculator!$L$9,0)),MAX(MortgageCalculator!$L$8,start_rate+MortgageCalculator!$L$10*ROUNDUP((A1167-MortgageCalculator!$L$6*periods_per_year)/MortgageCalculator!$L$9,0)))),start_rate))</f>
        <v/>
      </c>
      <c r="D1167" s="76" t="str">
        <f t="shared" si="110"/>
        <v/>
      </c>
      <c r="E1167" s="76" t="str">
        <f t="shared" si="111"/>
        <v/>
      </c>
      <c r="F1167" s="76" t="str">
        <f t="shared" si="112"/>
        <v/>
      </c>
      <c r="G1167" s="76" t="str">
        <f t="shared" si="113"/>
        <v/>
      </c>
    </row>
    <row r="1168" spans="1:7">
      <c r="A1168" s="73" t="str">
        <f t="shared" si="108"/>
        <v/>
      </c>
      <c r="B1168" s="74" t="str">
        <f t="shared" si="109"/>
        <v/>
      </c>
      <c r="C1168" s="75" t="str">
        <f>IF(A1168="","",IF(variable,IF(A1168&lt;MortgageCalculator!$L$6*periods_per_year,start_rate,IF(MortgageCalculator!$L$10&gt;=0,MIN(MortgageCalculator!$L$7,start_rate+MortgageCalculator!$L$10*ROUNDUP((A1168-MortgageCalculator!$L$6*periods_per_year)/MortgageCalculator!$L$9,0)),MAX(MortgageCalculator!$L$8,start_rate+MortgageCalculator!$L$10*ROUNDUP((A1168-MortgageCalculator!$L$6*periods_per_year)/MortgageCalculator!$L$9,0)))),start_rate))</f>
        <v/>
      </c>
      <c r="D1168" s="76" t="str">
        <f t="shared" si="110"/>
        <v/>
      </c>
      <c r="E1168" s="76" t="str">
        <f t="shared" si="111"/>
        <v/>
      </c>
      <c r="F1168" s="76" t="str">
        <f t="shared" si="112"/>
        <v/>
      </c>
      <c r="G1168" s="76" t="str">
        <f t="shared" si="113"/>
        <v/>
      </c>
    </row>
    <row r="1169" spans="1:7">
      <c r="A1169" s="73" t="str">
        <f t="shared" si="108"/>
        <v/>
      </c>
      <c r="B1169" s="74" t="str">
        <f t="shared" si="109"/>
        <v/>
      </c>
      <c r="C1169" s="75" t="str">
        <f>IF(A1169="","",IF(variable,IF(A1169&lt;MortgageCalculator!$L$6*periods_per_year,start_rate,IF(MortgageCalculator!$L$10&gt;=0,MIN(MortgageCalculator!$L$7,start_rate+MortgageCalculator!$L$10*ROUNDUP((A1169-MortgageCalculator!$L$6*periods_per_year)/MortgageCalculator!$L$9,0)),MAX(MortgageCalculator!$L$8,start_rate+MortgageCalculator!$L$10*ROUNDUP((A1169-MortgageCalculator!$L$6*periods_per_year)/MortgageCalculator!$L$9,0)))),start_rate))</f>
        <v/>
      </c>
      <c r="D1169" s="76" t="str">
        <f t="shared" si="110"/>
        <v/>
      </c>
      <c r="E1169" s="76" t="str">
        <f t="shared" si="111"/>
        <v/>
      </c>
      <c r="F1169" s="76" t="str">
        <f t="shared" si="112"/>
        <v/>
      </c>
      <c r="G1169" s="76" t="str">
        <f t="shared" si="113"/>
        <v/>
      </c>
    </row>
    <row r="1170" spans="1:7">
      <c r="A1170" s="73" t="str">
        <f t="shared" si="108"/>
        <v/>
      </c>
      <c r="B1170" s="74" t="str">
        <f t="shared" si="109"/>
        <v/>
      </c>
      <c r="C1170" s="75" t="str">
        <f>IF(A1170="","",IF(variable,IF(A1170&lt;MortgageCalculator!$L$6*periods_per_year,start_rate,IF(MortgageCalculator!$L$10&gt;=0,MIN(MortgageCalculator!$L$7,start_rate+MortgageCalculator!$L$10*ROUNDUP((A1170-MortgageCalculator!$L$6*periods_per_year)/MortgageCalculator!$L$9,0)),MAX(MortgageCalculator!$L$8,start_rate+MortgageCalculator!$L$10*ROUNDUP((A1170-MortgageCalculator!$L$6*periods_per_year)/MortgageCalculator!$L$9,0)))),start_rate))</f>
        <v/>
      </c>
      <c r="D1170" s="76" t="str">
        <f t="shared" si="110"/>
        <v/>
      </c>
      <c r="E1170" s="76" t="str">
        <f t="shared" si="111"/>
        <v/>
      </c>
      <c r="F1170" s="76" t="str">
        <f t="shared" si="112"/>
        <v/>
      </c>
      <c r="G1170" s="76" t="str">
        <f t="shared" si="113"/>
        <v/>
      </c>
    </row>
    <row r="1171" spans="1:7">
      <c r="A1171" s="73" t="str">
        <f t="shared" si="108"/>
        <v/>
      </c>
      <c r="B1171" s="74" t="str">
        <f t="shared" si="109"/>
        <v/>
      </c>
      <c r="C1171" s="75" t="str">
        <f>IF(A1171="","",IF(variable,IF(A1171&lt;MortgageCalculator!$L$6*periods_per_year,start_rate,IF(MortgageCalculator!$L$10&gt;=0,MIN(MortgageCalculator!$L$7,start_rate+MortgageCalculator!$L$10*ROUNDUP((A1171-MortgageCalculator!$L$6*periods_per_year)/MortgageCalculator!$L$9,0)),MAX(MortgageCalculator!$L$8,start_rate+MortgageCalculator!$L$10*ROUNDUP((A1171-MortgageCalculator!$L$6*periods_per_year)/MortgageCalculator!$L$9,0)))),start_rate))</f>
        <v/>
      </c>
      <c r="D1171" s="76" t="str">
        <f t="shared" si="110"/>
        <v/>
      </c>
      <c r="E1171" s="76" t="str">
        <f t="shared" si="111"/>
        <v/>
      </c>
      <c r="F1171" s="76" t="str">
        <f t="shared" si="112"/>
        <v/>
      </c>
      <c r="G1171" s="76" t="str">
        <f t="shared" si="113"/>
        <v/>
      </c>
    </row>
    <row r="1172" spans="1:7">
      <c r="A1172" s="73" t="str">
        <f t="shared" si="108"/>
        <v/>
      </c>
      <c r="B1172" s="74" t="str">
        <f t="shared" si="109"/>
        <v/>
      </c>
      <c r="C1172" s="75" t="str">
        <f>IF(A1172="","",IF(variable,IF(A1172&lt;MortgageCalculator!$L$6*periods_per_year,start_rate,IF(MortgageCalculator!$L$10&gt;=0,MIN(MortgageCalculator!$L$7,start_rate+MortgageCalculator!$L$10*ROUNDUP((A1172-MortgageCalculator!$L$6*periods_per_year)/MortgageCalculator!$L$9,0)),MAX(MortgageCalculator!$L$8,start_rate+MortgageCalculator!$L$10*ROUNDUP((A1172-MortgageCalculator!$L$6*periods_per_year)/MortgageCalculator!$L$9,0)))),start_rate))</f>
        <v/>
      </c>
      <c r="D1172" s="76" t="str">
        <f t="shared" si="110"/>
        <v/>
      </c>
      <c r="E1172" s="76" t="str">
        <f t="shared" si="111"/>
        <v/>
      </c>
      <c r="F1172" s="76" t="str">
        <f t="shared" si="112"/>
        <v/>
      </c>
      <c r="G1172" s="76" t="str">
        <f t="shared" si="113"/>
        <v/>
      </c>
    </row>
    <row r="1173" spans="1:7">
      <c r="A1173" s="73" t="str">
        <f t="shared" si="108"/>
        <v/>
      </c>
      <c r="B1173" s="74" t="str">
        <f t="shared" si="109"/>
        <v/>
      </c>
      <c r="C1173" s="75" t="str">
        <f>IF(A1173="","",IF(variable,IF(A1173&lt;MortgageCalculator!$L$6*periods_per_year,start_rate,IF(MortgageCalculator!$L$10&gt;=0,MIN(MortgageCalculator!$L$7,start_rate+MortgageCalculator!$L$10*ROUNDUP((A1173-MortgageCalculator!$L$6*periods_per_year)/MortgageCalculator!$L$9,0)),MAX(MortgageCalculator!$L$8,start_rate+MortgageCalculator!$L$10*ROUNDUP((A1173-MortgageCalculator!$L$6*periods_per_year)/MortgageCalculator!$L$9,0)))),start_rate))</f>
        <v/>
      </c>
      <c r="D1173" s="76" t="str">
        <f t="shared" si="110"/>
        <v/>
      </c>
      <c r="E1173" s="76" t="str">
        <f t="shared" si="111"/>
        <v/>
      </c>
      <c r="F1173" s="76" t="str">
        <f t="shared" si="112"/>
        <v/>
      </c>
      <c r="G1173" s="76" t="str">
        <f t="shared" si="113"/>
        <v/>
      </c>
    </row>
    <row r="1174" spans="1:7">
      <c r="A1174" s="73" t="str">
        <f t="shared" si="108"/>
        <v/>
      </c>
      <c r="B1174" s="74" t="str">
        <f t="shared" si="109"/>
        <v/>
      </c>
      <c r="C1174" s="75" t="str">
        <f>IF(A1174="","",IF(variable,IF(A1174&lt;MortgageCalculator!$L$6*periods_per_year,start_rate,IF(MortgageCalculator!$L$10&gt;=0,MIN(MortgageCalculator!$L$7,start_rate+MortgageCalculator!$L$10*ROUNDUP((A1174-MortgageCalculator!$L$6*periods_per_year)/MortgageCalculator!$L$9,0)),MAX(MortgageCalculator!$L$8,start_rate+MortgageCalculator!$L$10*ROUNDUP((A1174-MortgageCalculator!$L$6*periods_per_year)/MortgageCalculator!$L$9,0)))),start_rate))</f>
        <v/>
      </c>
      <c r="D1174" s="76" t="str">
        <f t="shared" si="110"/>
        <v/>
      </c>
      <c r="E1174" s="76" t="str">
        <f t="shared" si="111"/>
        <v/>
      </c>
      <c r="F1174" s="76" t="str">
        <f t="shared" si="112"/>
        <v/>
      </c>
      <c r="G1174" s="76" t="str">
        <f t="shared" si="113"/>
        <v/>
      </c>
    </row>
    <row r="1175" spans="1:7">
      <c r="A1175" s="73" t="str">
        <f t="shared" si="108"/>
        <v/>
      </c>
      <c r="B1175" s="74" t="str">
        <f t="shared" si="109"/>
        <v/>
      </c>
      <c r="C1175" s="75" t="str">
        <f>IF(A1175="","",IF(variable,IF(A1175&lt;MortgageCalculator!$L$6*periods_per_year,start_rate,IF(MortgageCalculator!$L$10&gt;=0,MIN(MortgageCalculator!$L$7,start_rate+MortgageCalculator!$L$10*ROUNDUP((A1175-MortgageCalculator!$L$6*periods_per_year)/MortgageCalculator!$L$9,0)),MAX(MortgageCalculator!$L$8,start_rate+MortgageCalculator!$L$10*ROUNDUP((A1175-MortgageCalculator!$L$6*periods_per_year)/MortgageCalculator!$L$9,0)))),start_rate))</f>
        <v/>
      </c>
      <c r="D1175" s="76" t="str">
        <f t="shared" si="110"/>
        <v/>
      </c>
      <c r="E1175" s="76" t="str">
        <f t="shared" si="111"/>
        <v/>
      </c>
      <c r="F1175" s="76" t="str">
        <f t="shared" si="112"/>
        <v/>
      </c>
      <c r="G1175" s="76" t="str">
        <f t="shared" si="113"/>
        <v/>
      </c>
    </row>
    <row r="1176" spans="1:7">
      <c r="A1176" s="73" t="str">
        <f t="shared" si="108"/>
        <v/>
      </c>
      <c r="B1176" s="74" t="str">
        <f t="shared" si="109"/>
        <v/>
      </c>
      <c r="C1176" s="75" t="str">
        <f>IF(A1176="","",IF(variable,IF(A1176&lt;MortgageCalculator!$L$6*periods_per_year,start_rate,IF(MortgageCalculator!$L$10&gt;=0,MIN(MortgageCalculator!$L$7,start_rate+MortgageCalculator!$L$10*ROUNDUP((A1176-MortgageCalculator!$L$6*periods_per_year)/MortgageCalculator!$L$9,0)),MAX(MortgageCalculator!$L$8,start_rate+MortgageCalculator!$L$10*ROUNDUP((A1176-MortgageCalculator!$L$6*periods_per_year)/MortgageCalculator!$L$9,0)))),start_rate))</f>
        <v/>
      </c>
      <c r="D1176" s="76" t="str">
        <f t="shared" si="110"/>
        <v/>
      </c>
      <c r="E1176" s="76" t="str">
        <f t="shared" si="111"/>
        <v/>
      </c>
      <c r="F1176" s="76" t="str">
        <f t="shared" si="112"/>
        <v/>
      </c>
      <c r="G1176" s="76" t="str">
        <f t="shared" si="113"/>
        <v/>
      </c>
    </row>
    <row r="1177" spans="1:7">
      <c r="A1177" s="73" t="str">
        <f t="shared" si="108"/>
        <v/>
      </c>
      <c r="B1177" s="74" t="str">
        <f t="shared" si="109"/>
        <v/>
      </c>
      <c r="C1177" s="75" t="str">
        <f>IF(A1177="","",IF(variable,IF(A1177&lt;MortgageCalculator!$L$6*periods_per_year,start_rate,IF(MortgageCalculator!$L$10&gt;=0,MIN(MortgageCalculator!$L$7,start_rate+MortgageCalculator!$L$10*ROUNDUP((A1177-MortgageCalculator!$L$6*periods_per_year)/MortgageCalculator!$L$9,0)),MAX(MortgageCalculator!$L$8,start_rate+MortgageCalculator!$L$10*ROUNDUP((A1177-MortgageCalculator!$L$6*periods_per_year)/MortgageCalculator!$L$9,0)))),start_rate))</f>
        <v/>
      </c>
      <c r="D1177" s="76" t="str">
        <f t="shared" si="110"/>
        <v/>
      </c>
      <c r="E1177" s="76" t="str">
        <f t="shared" si="111"/>
        <v/>
      </c>
      <c r="F1177" s="76" t="str">
        <f t="shared" si="112"/>
        <v/>
      </c>
      <c r="G1177" s="76" t="str">
        <f t="shared" si="113"/>
        <v/>
      </c>
    </row>
    <row r="1178" spans="1:7">
      <c r="A1178" s="73" t="str">
        <f t="shared" si="108"/>
        <v/>
      </c>
      <c r="B1178" s="74" t="str">
        <f t="shared" si="109"/>
        <v/>
      </c>
      <c r="C1178" s="75" t="str">
        <f>IF(A1178="","",IF(variable,IF(A1178&lt;MortgageCalculator!$L$6*periods_per_year,start_rate,IF(MortgageCalculator!$L$10&gt;=0,MIN(MortgageCalculator!$L$7,start_rate+MortgageCalculator!$L$10*ROUNDUP((A1178-MortgageCalculator!$L$6*periods_per_year)/MortgageCalculator!$L$9,0)),MAX(MortgageCalculator!$L$8,start_rate+MortgageCalculator!$L$10*ROUNDUP((A1178-MortgageCalculator!$L$6*periods_per_year)/MortgageCalculator!$L$9,0)))),start_rate))</f>
        <v/>
      </c>
      <c r="D1178" s="76" t="str">
        <f t="shared" si="110"/>
        <v/>
      </c>
      <c r="E1178" s="76" t="str">
        <f t="shared" si="111"/>
        <v/>
      </c>
      <c r="F1178" s="76" t="str">
        <f t="shared" si="112"/>
        <v/>
      </c>
      <c r="G1178" s="76" t="str">
        <f t="shared" si="113"/>
        <v/>
      </c>
    </row>
    <row r="1179" spans="1:7">
      <c r="A1179" s="73" t="str">
        <f t="shared" si="108"/>
        <v/>
      </c>
      <c r="B1179" s="74" t="str">
        <f t="shared" si="109"/>
        <v/>
      </c>
      <c r="C1179" s="75" t="str">
        <f>IF(A1179="","",IF(variable,IF(A1179&lt;MortgageCalculator!$L$6*periods_per_year,start_rate,IF(MortgageCalculator!$L$10&gt;=0,MIN(MortgageCalculator!$L$7,start_rate+MortgageCalculator!$L$10*ROUNDUP((A1179-MortgageCalculator!$L$6*periods_per_year)/MortgageCalculator!$L$9,0)),MAX(MortgageCalculator!$L$8,start_rate+MortgageCalculator!$L$10*ROUNDUP((A1179-MortgageCalculator!$L$6*periods_per_year)/MortgageCalculator!$L$9,0)))),start_rate))</f>
        <v/>
      </c>
      <c r="D1179" s="76" t="str">
        <f t="shared" si="110"/>
        <v/>
      </c>
      <c r="E1179" s="76" t="str">
        <f t="shared" si="111"/>
        <v/>
      </c>
      <c r="F1179" s="76" t="str">
        <f t="shared" si="112"/>
        <v/>
      </c>
      <c r="G1179" s="76" t="str">
        <f t="shared" si="113"/>
        <v/>
      </c>
    </row>
    <row r="1180" spans="1:7">
      <c r="A1180" s="73" t="str">
        <f t="shared" si="108"/>
        <v/>
      </c>
      <c r="B1180" s="74" t="str">
        <f t="shared" si="109"/>
        <v/>
      </c>
      <c r="C1180" s="75" t="str">
        <f>IF(A1180="","",IF(variable,IF(A1180&lt;MortgageCalculator!$L$6*periods_per_year,start_rate,IF(MortgageCalculator!$L$10&gt;=0,MIN(MortgageCalculator!$L$7,start_rate+MortgageCalculator!$L$10*ROUNDUP((A1180-MortgageCalculator!$L$6*periods_per_year)/MortgageCalculator!$L$9,0)),MAX(MortgageCalculator!$L$8,start_rate+MortgageCalculator!$L$10*ROUNDUP((A1180-MortgageCalculator!$L$6*periods_per_year)/MortgageCalculator!$L$9,0)))),start_rate))</f>
        <v/>
      </c>
      <c r="D1180" s="76" t="str">
        <f t="shared" si="110"/>
        <v/>
      </c>
      <c r="E1180" s="76" t="str">
        <f t="shared" si="111"/>
        <v/>
      </c>
      <c r="F1180" s="76" t="str">
        <f t="shared" si="112"/>
        <v/>
      </c>
      <c r="G1180" s="76" t="str">
        <f t="shared" si="113"/>
        <v/>
      </c>
    </row>
    <row r="1181" spans="1:7">
      <c r="A1181" s="73" t="str">
        <f t="shared" si="108"/>
        <v/>
      </c>
      <c r="B1181" s="74" t="str">
        <f t="shared" si="109"/>
        <v/>
      </c>
      <c r="C1181" s="75" t="str">
        <f>IF(A1181="","",IF(variable,IF(A1181&lt;MortgageCalculator!$L$6*periods_per_year,start_rate,IF(MortgageCalculator!$L$10&gt;=0,MIN(MortgageCalculator!$L$7,start_rate+MortgageCalculator!$L$10*ROUNDUP((A1181-MortgageCalculator!$L$6*periods_per_year)/MortgageCalculator!$L$9,0)),MAX(MortgageCalculator!$L$8,start_rate+MortgageCalculator!$L$10*ROUNDUP((A1181-MortgageCalculator!$L$6*periods_per_year)/MortgageCalculator!$L$9,0)))),start_rate))</f>
        <v/>
      </c>
      <c r="D1181" s="76" t="str">
        <f t="shared" si="110"/>
        <v/>
      </c>
      <c r="E1181" s="76" t="str">
        <f t="shared" si="111"/>
        <v/>
      </c>
      <c r="F1181" s="76" t="str">
        <f t="shared" si="112"/>
        <v/>
      </c>
      <c r="G1181" s="76" t="str">
        <f t="shared" si="113"/>
        <v/>
      </c>
    </row>
    <row r="1182" spans="1:7">
      <c r="A1182" s="73" t="str">
        <f t="shared" si="108"/>
        <v/>
      </c>
      <c r="B1182" s="74" t="str">
        <f t="shared" si="109"/>
        <v/>
      </c>
      <c r="C1182" s="75" t="str">
        <f>IF(A1182="","",IF(variable,IF(A1182&lt;MortgageCalculator!$L$6*periods_per_year,start_rate,IF(MortgageCalculator!$L$10&gt;=0,MIN(MortgageCalculator!$L$7,start_rate+MortgageCalculator!$L$10*ROUNDUP((A1182-MortgageCalculator!$L$6*periods_per_year)/MortgageCalculator!$L$9,0)),MAX(MortgageCalculator!$L$8,start_rate+MortgageCalculator!$L$10*ROUNDUP((A1182-MortgageCalculator!$L$6*periods_per_year)/MortgageCalculator!$L$9,0)))),start_rate))</f>
        <v/>
      </c>
      <c r="D1182" s="76" t="str">
        <f t="shared" si="110"/>
        <v/>
      </c>
      <c r="E1182" s="76" t="str">
        <f t="shared" si="111"/>
        <v/>
      </c>
      <c r="F1182" s="76" t="str">
        <f t="shared" si="112"/>
        <v/>
      </c>
      <c r="G1182" s="76" t="str">
        <f t="shared" si="113"/>
        <v/>
      </c>
    </row>
    <row r="1183" spans="1:7">
      <c r="A1183" s="73" t="str">
        <f t="shared" si="108"/>
        <v/>
      </c>
      <c r="B1183" s="74" t="str">
        <f t="shared" si="109"/>
        <v/>
      </c>
      <c r="C1183" s="75" t="str">
        <f>IF(A1183="","",IF(variable,IF(A1183&lt;MortgageCalculator!$L$6*periods_per_year,start_rate,IF(MortgageCalculator!$L$10&gt;=0,MIN(MortgageCalculator!$L$7,start_rate+MortgageCalculator!$L$10*ROUNDUP((A1183-MortgageCalculator!$L$6*periods_per_year)/MortgageCalculator!$L$9,0)),MAX(MortgageCalculator!$L$8,start_rate+MortgageCalculator!$L$10*ROUNDUP((A1183-MortgageCalculator!$L$6*periods_per_year)/MortgageCalculator!$L$9,0)))),start_rate))</f>
        <v/>
      </c>
      <c r="D1183" s="76" t="str">
        <f t="shared" si="110"/>
        <v/>
      </c>
      <c r="E1183" s="76" t="str">
        <f t="shared" si="111"/>
        <v/>
      </c>
      <c r="F1183" s="76" t="str">
        <f t="shared" si="112"/>
        <v/>
      </c>
      <c r="G1183" s="76" t="str">
        <f t="shared" si="113"/>
        <v/>
      </c>
    </row>
    <row r="1184" spans="1:7">
      <c r="A1184" s="73" t="str">
        <f t="shared" si="108"/>
        <v/>
      </c>
      <c r="B1184" s="74" t="str">
        <f t="shared" si="109"/>
        <v/>
      </c>
      <c r="C1184" s="75" t="str">
        <f>IF(A1184="","",IF(variable,IF(A1184&lt;MortgageCalculator!$L$6*periods_per_year,start_rate,IF(MortgageCalculator!$L$10&gt;=0,MIN(MortgageCalculator!$L$7,start_rate+MortgageCalculator!$L$10*ROUNDUP((A1184-MortgageCalculator!$L$6*periods_per_year)/MortgageCalculator!$L$9,0)),MAX(MortgageCalculator!$L$8,start_rate+MortgageCalculator!$L$10*ROUNDUP((A1184-MortgageCalculator!$L$6*periods_per_year)/MortgageCalculator!$L$9,0)))),start_rate))</f>
        <v/>
      </c>
      <c r="D1184" s="76" t="str">
        <f t="shared" si="110"/>
        <v/>
      </c>
      <c r="E1184" s="76" t="str">
        <f t="shared" si="111"/>
        <v/>
      </c>
      <c r="F1184" s="76" t="str">
        <f t="shared" si="112"/>
        <v/>
      </c>
      <c r="G1184" s="76" t="str">
        <f t="shared" si="113"/>
        <v/>
      </c>
    </row>
    <row r="1185" spans="1:7">
      <c r="A1185" s="73" t="str">
        <f t="shared" si="108"/>
        <v/>
      </c>
      <c r="B1185" s="74" t="str">
        <f t="shared" si="109"/>
        <v/>
      </c>
      <c r="C1185" s="75" t="str">
        <f>IF(A1185="","",IF(variable,IF(A1185&lt;MortgageCalculator!$L$6*periods_per_year,start_rate,IF(MortgageCalculator!$L$10&gt;=0,MIN(MortgageCalculator!$L$7,start_rate+MortgageCalculator!$L$10*ROUNDUP((A1185-MortgageCalculator!$L$6*periods_per_year)/MortgageCalculator!$L$9,0)),MAX(MortgageCalculator!$L$8,start_rate+MortgageCalculator!$L$10*ROUNDUP((A1185-MortgageCalculator!$L$6*periods_per_year)/MortgageCalculator!$L$9,0)))),start_rate))</f>
        <v/>
      </c>
      <c r="D1185" s="76" t="str">
        <f t="shared" si="110"/>
        <v/>
      </c>
      <c r="E1185" s="76" t="str">
        <f t="shared" si="111"/>
        <v/>
      </c>
      <c r="F1185" s="76" t="str">
        <f t="shared" si="112"/>
        <v/>
      </c>
      <c r="G1185" s="76" t="str">
        <f t="shared" si="113"/>
        <v/>
      </c>
    </row>
    <row r="1186" spans="1:7">
      <c r="A1186" s="73" t="str">
        <f t="shared" si="108"/>
        <v/>
      </c>
      <c r="B1186" s="74" t="str">
        <f t="shared" si="109"/>
        <v/>
      </c>
      <c r="C1186" s="75" t="str">
        <f>IF(A1186="","",IF(variable,IF(A1186&lt;MortgageCalculator!$L$6*periods_per_year,start_rate,IF(MortgageCalculator!$L$10&gt;=0,MIN(MortgageCalculator!$L$7,start_rate+MortgageCalculator!$L$10*ROUNDUP((A1186-MortgageCalculator!$L$6*periods_per_year)/MortgageCalculator!$L$9,0)),MAX(MortgageCalculator!$L$8,start_rate+MortgageCalculator!$L$10*ROUNDUP((A1186-MortgageCalculator!$L$6*periods_per_year)/MortgageCalculator!$L$9,0)))),start_rate))</f>
        <v/>
      </c>
      <c r="D1186" s="76" t="str">
        <f t="shared" si="110"/>
        <v/>
      </c>
      <c r="E1186" s="76" t="str">
        <f t="shared" si="111"/>
        <v/>
      </c>
      <c r="F1186" s="76" t="str">
        <f t="shared" si="112"/>
        <v/>
      </c>
      <c r="G1186" s="76" t="str">
        <f t="shared" si="113"/>
        <v/>
      </c>
    </row>
    <row r="1187" spans="1:7">
      <c r="A1187" s="73" t="str">
        <f t="shared" si="108"/>
        <v/>
      </c>
      <c r="B1187" s="74" t="str">
        <f t="shared" si="109"/>
        <v/>
      </c>
      <c r="C1187" s="75" t="str">
        <f>IF(A1187="","",IF(variable,IF(A1187&lt;MortgageCalculator!$L$6*periods_per_year,start_rate,IF(MortgageCalculator!$L$10&gt;=0,MIN(MortgageCalculator!$L$7,start_rate+MortgageCalculator!$L$10*ROUNDUP((A1187-MortgageCalculator!$L$6*periods_per_year)/MortgageCalculator!$L$9,0)),MAX(MortgageCalculator!$L$8,start_rate+MortgageCalculator!$L$10*ROUNDUP((A1187-MortgageCalculator!$L$6*periods_per_year)/MortgageCalculator!$L$9,0)))),start_rate))</f>
        <v/>
      </c>
      <c r="D1187" s="76" t="str">
        <f t="shared" si="110"/>
        <v/>
      </c>
      <c r="E1187" s="76" t="str">
        <f t="shared" si="111"/>
        <v/>
      </c>
      <c r="F1187" s="76" t="str">
        <f t="shared" si="112"/>
        <v/>
      </c>
      <c r="G1187" s="76" t="str">
        <f t="shared" si="113"/>
        <v/>
      </c>
    </row>
    <row r="1188" spans="1:7">
      <c r="A1188" s="73" t="str">
        <f t="shared" si="108"/>
        <v/>
      </c>
      <c r="B1188" s="74" t="str">
        <f t="shared" si="109"/>
        <v/>
      </c>
      <c r="C1188" s="75" t="str">
        <f>IF(A1188="","",IF(variable,IF(A1188&lt;MortgageCalculator!$L$6*periods_per_year,start_rate,IF(MortgageCalculator!$L$10&gt;=0,MIN(MortgageCalculator!$L$7,start_rate+MortgageCalculator!$L$10*ROUNDUP((A1188-MortgageCalculator!$L$6*periods_per_year)/MortgageCalculator!$L$9,0)),MAX(MortgageCalculator!$L$8,start_rate+MortgageCalculator!$L$10*ROUNDUP((A1188-MortgageCalculator!$L$6*periods_per_year)/MortgageCalculator!$L$9,0)))),start_rate))</f>
        <v/>
      </c>
      <c r="D1188" s="76" t="str">
        <f t="shared" si="110"/>
        <v/>
      </c>
      <c r="E1188" s="76" t="str">
        <f t="shared" si="111"/>
        <v/>
      </c>
      <c r="F1188" s="76" t="str">
        <f t="shared" si="112"/>
        <v/>
      </c>
      <c r="G1188" s="76" t="str">
        <f t="shared" si="113"/>
        <v/>
      </c>
    </row>
    <row r="1189" spans="1:7">
      <c r="A1189" s="73" t="str">
        <f t="shared" si="108"/>
        <v/>
      </c>
      <c r="B1189" s="74" t="str">
        <f t="shared" si="109"/>
        <v/>
      </c>
      <c r="C1189" s="75" t="str">
        <f>IF(A1189="","",IF(variable,IF(A1189&lt;MortgageCalculator!$L$6*periods_per_year,start_rate,IF(MortgageCalculator!$L$10&gt;=0,MIN(MortgageCalculator!$L$7,start_rate+MortgageCalculator!$L$10*ROUNDUP((A1189-MortgageCalculator!$L$6*periods_per_year)/MortgageCalculator!$L$9,0)),MAX(MortgageCalculator!$L$8,start_rate+MortgageCalculator!$L$10*ROUNDUP((A1189-MortgageCalculator!$L$6*periods_per_year)/MortgageCalculator!$L$9,0)))),start_rate))</f>
        <v/>
      </c>
      <c r="D1189" s="76" t="str">
        <f t="shared" si="110"/>
        <v/>
      </c>
      <c r="E1189" s="76" t="str">
        <f t="shared" si="111"/>
        <v/>
      </c>
      <c r="F1189" s="76" t="str">
        <f t="shared" si="112"/>
        <v/>
      </c>
      <c r="G1189" s="76" t="str">
        <f t="shared" si="113"/>
        <v/>
      </c>
    </row>
    <row r="1190" spans="1:7">
      <c r="A1190" s="73" t="str">
        <f t="shared" si="108"/>
        <v/>
      </c>
      <c r="B1190" s="74" t="str">
        <f t="shared" si="109"/>
        <v/>
      </c>
      <c r="C1190" s="75" t="str">
        <f>IF(A1190="","",IF(variable,IF(A1190&lt;MortgageCalculator!$L$6*periods_per_year,start_rate,IF(MortgageCalculator!$L$10&gt;=0,MIN(MortgageCalculator!$L$7,start_rate+MortgageCalculator!$L$10*ROUNDUP((A1190-MortgageCalculator!$L$6*periods_per_year)/MortgageCalculator!$L$9,0)),MAX(MortgageCalculator!$L$8,start_rate+MortgageCalculator!$L$10*ROUNDUP((A1190-MortgageCalculator!$L$6*periods_per_year)/MortgageCalculator!$L$9,0)))),start_rate))</f>
        <v/>
      </c>
      <c r="D1190" s="76" t="str">
        <f t="shared" si="110"/>
        <v/>
      </c>
      <c r="E1190" s="76" t="str">
        <f t="shared" si="111"/>
        <v/>
      </c>
      <c r="F1190" s="76" t="str">
        <f t="shared" si="112"/>
        <v/>
      </c>
      <c r="G1190" s="76" t="str">
        <f t="shared" si="113"/>
        <v/>
      </c>
    </row>
    <row r="1191" spans="1:7">
      <c r="A1191" s="73" t="str">
        <f t="shared" si="108"/>
        <v/>
      </c>
      <c r="B1191" s="74" t="str">
        <f t="shared" si="109"/>
        <v/>
      </c>
      <c r="C1191" s="75" t="str">
        <f>IF(A1191="","",IF(variable,IF(A1191&lt;MortgageCalculator!$L$6*periods_per_year,start_rate,IF(MortgageCalculator!$L$10&gt;=0,MIN(MortgageCalculator!$L$7,start_rate+MortgageCalculator!$L$10*ROUNDUP((A1191-MortgageCalculator!$L$6*periods_per_year)/MortgageCalculator!$L$9,0)),MAX(MortgageCalculator!$L$8,start_rate+MortgageCalculator!$L$10*ROUNDUP((A1191-MortgageCalculator!$L$6*periods_per_year)/MortgageCalculator!$L$9,0)))),start_rate))</f>
        <v/>
      </c>
      <c r="D1191" s="76" t="str">
        <f t="shared" si="110"/>
        <v/>
      </c>
      <c r="E1191" s="76" t="str">
        <f t="shared" si="111"/>
        <v/>
      </c>
      <c r="F1191" s="76" t="str">
        <f t="shared" si="112"/>
        <v/>
      </c>
      <c r="G1191" s="76" t="str">
        <f t="shared" si="113"/>
        <v/>
      </c>
    </row>
    <row r="1192" spans="1:7">
      <c r="A1192" s="73" t="str">
        <f t="shared" si="108"/>
        <v/>
      </c>
      <c r="B1192" s="74" t="str">
        <f t="shared" si="109"/>
        <v/>
      </c>
      <c r="C1192" s="75" t="str">
        <f>IF(A1192="","",IF(variable,IF(A1192&lt;MortgageCalculator!$L$6*periods_per_year,start_rate,IF(MortgageCalculator!$L$10&gt;=0,MIN(MortgageCalculator!$L$7,start_rate+MortgageCalculator!$L$10*ROUNDUP((A1192-MortgageCalculator!$L$6*periods_per_year)/MortgageCalculator!$L$9,0)),MAX(MortgageCalculator!$L$8,start_rate+MortgageCalculator!$L$10*ROUNDUP((A1192-MortgageCalculator!$L$6*periods_per_year)/MortgageCalculator!$L$9,0)))),start_rate))</f>
        <v/>
      </c>
      <c r="D1192" s="76" t="str">
        <f t="shared" si="110"/>
        <v/>
      </c>
      <c r="E1192" s="76" t="str">
        <f t="shared" si="111"/>
        <v/>
      </c>
      <c r="F1192" s="76" t="str">
        <f t="shared" si="112"/>
        <v/>
      </c>
      <c r="G1192" s="76" t="str">
        <f t="shared" si="113"/>
        <v/>
      </c>
    </row>
    <row r="1193" spans="1:7">
      <c r="A1193" s="73" t="str">
        <f t="shared" si="108"/>
        <v/>
      </c>
      <c r="B1193" s="74" t="str">
        <f t="shared" si="109"/>
        <v/>
      </c>
      <c r="C1193" s="75" t="str">
        <f>IF(A1193="","",IF(variable,IF(A1193&lt;MortgageCalculator!$L$6*periods_per_year,start_rate,IF(MortgageCalculator!$L$10&gt;=0,MIN(MortgageCalculator!$L$7,start_rate+MortgageCalculator!$L$10*ROUNDUP((A1193-MortgageCalculator!$L$6*periods_per_year)/MortgageCalculator!$L$9,0)),MAX(MortgageCalculator!$L$8,start_rate+MortgageCalculator!$L$10*ROUNDUP((A1193-MortgageCalculator!$L$6*periods_per_year)/MortgageCalculator!$L$9,0)))),start_rate))</f>
        <v/>
      </c>
      <c r="D1193" s="76" t="str">
        <f t="shared" si="110"/>
        <v/>
      </c>
      <c r="E1193" s="76" t="str">
        <f t="shared" si="111"/>
        <v/>
      </c>
      <c r="F1193" s="76" t="str">
        <f t="shared" si="112"/>
        <v/>
      </c>
      <c r="G1193" s="76" t="str">
        <f t="shared" si="113"/>
        <v/>
      </c>
    </row>
    <row r="1194" spans="1:7">
      <c r="A1194" s="73" t="str">
        <f t="shared" si="108"/>
        <v/>
      </c>
      <c r="B1194" s="74" t="str">
        <f t="shared" si="109"/>
        <v/>
      </c>
      <c r="C1194" s="75" t="str">
        <f>IF(A1194="","",IF(variable,IF(A1194&lt;MortgageCalculator!$L$6*periods_per_year,start_rate,IF(MortgageCalculator!$L$10&gt;=0,MIN(MortgageCalculator!$L$7,start_rate+MortgageCalculator!$L$10*ROUNDUP((A1194-MortgageCalculator!$L$6*periods_per_year)/MortgageCalculator!$L$9,0)),MAX(MortgageCalculator!$L$8,start_rate+MortgageCalculator!$L$10*ROUNDUP((A1194-MortgageCalculator!$L$6*periods_per_year)/MortgageCalculator!$L$9,0)))),start_rate))</f>
        <v/>
      </c>
      <c r="D1194" s="76" t="str">
        <f t="shared" si="110"/>
        <v/>
      </c>
      <c r="E1194" s="76" t="str">
        <f t="shared" si="111"/>
        <v/>
      </c>
      <c r="F1194" s="76" t="str">
        <f t="shared" si="112"/>
        <v/>
      </c>
      <c r="G1194" s="76" t="str">
        <f t="shared" si="113"/>
        <v/>
      </c>
    </row>
    <row r="1195" spans="1:7">
      <c r="A1195" s="73" t="str">
        <f t="shared" si="108"/>
        <v/>
      </c>
      <c r="B1195" s="74" t="str">
        <f t="shared" si="109"/>
        <v/>
      </c>
      <c r="C1195" s="75" t="str">
        <f>IF(A1195="","",IF(variable,IF(A1195&lt;MortgageCalculator!$L$6*periods_per_year,start_rate,IF(MortgageCalculator!$L$10&gt;=0,MIN(MortgageCalculator!$L$7,start_rate+MortgageCalculator!$L$10*ROUNDUP((A1195-MortgageCalculator!$L$6*periods_per_year)/MortgageCalculator!$L$9,0)),MAX(MortgageCalculator!$L$8,start_rate+MortgageCalculator!$L$10*ROUNDUP((A1195-MortgageCalculator!$L$6*periods_per_year)/MortgageCalculator!$L$9,0)))),start_rate))</f>
        <v/>
      </c>
      <c r="D1195" s="76" t="str">
        <f t="shared" si="110"/>
        <v/>
      </c>
      <c r="E1195" s="76" t="str">
        <f t="shared" si="111"/>
        <v/>
      </c>
      <c r="F1195" s="76" t="str">
        <f t="shared" si="112"/>
        <v/>
      </c>
      <c r="G1195" s="76" t="str">
        <f t="shared" si="113"/>
        <v/>
      </c>
    </row>
    <row r="1196" spans="1:7">
      <c r="A1196" s="73" t="str">
        <f t="shared" si="108"/>
        <v/>
      </c>
      <c r="B1196" s="74" t="str">
        <f t="shared" si="109"/>
        <v/>
      </c>
      <c r="C1196" s="75" t="str">
        <f>IF(A1196="","",IF(variable,IF(A1196&lt;MortgageCalculator!$L$6*periods_per_year,start_rate,IF(MortgageCalculator!$L$10&gt;=0,MIN(MortgageCalculator!$L$7,start_rate+MortgageCalculator!$L$10*ROUNDUP((A1196-MortgageCalculator!$L$6*periods_per_year)/MortgageCalculator!$L$9,0)),MAX(MortgageCalculator!$L$8,start_rate+MortgageCalculator!$L$10*ROUNDUP((A1196-MortgageCalculator!$L$6*periods_per_year)/MortgageCalculator!$L$9,0)))),start_rate))</f>
        <v/>
      </c>
      <c r="D1196" s="76" t="str">
        <f t="shared" si="110"/>
        <v/>
      </c>
      <c r="E1196" s="76" t="str">
        <f t="shared" si="111"/>
        <v/>
      </c>
      <c r="F1196" s="76" t="str">
        <f t="shared" si="112"/>
        <v/>
      </c>
      <c r="G1196" s="76" t="str">
        <f t="shared" si="113"/>
        <v/>
      </c>
    </row>
    <row r="1197" spans="1:7">
      <c r="A1197" s="73" t="str">
        <f t="shared" si="108"/>
        <v/>
      </c>
      <c r="B1197" s="74" t="str">
        <f t="shared" si="109"/>
        <v/>
      </c>
      <c r="C1197" s="75" t="str">
        <f>IF(A1197="","",IF(variable,IF(A1197&lt;MortgageCalculator!$L$6*periods_per_year,start_rate,IF(MortgageCalculator!$L$10&gt;=0,MIN(MortgageCalculator!$L$7,start_rate+MortgageCalculator!$L$10*ROUNDUP((A1197-MortgageCalculator!$L$6*periods_per_year)/MortgageCalculator!$L$9,0)),MAX(MortgageCalculator!$L$8,start_rate+MortgageCalculator!$L$10*ROUNDUP((A1197-MortgageCalculator!$L$6*periods_per_year)/MortgageCalculator!$L$9,0)))),start_rate))</f>
        <v/>
      </c>
      <c r="D1197" s="76" t="str">
        <f t="shared" si="110"/>
        <v/>
      </c>
      <c r="E1197" s="76" t="str">
        <f t="shared" si="111"/>
        <v/>
      </c>
      <c r="F1197" s="76" t="str">
        <f t="shared" si="112"/>
        <v/>
      </c>
      <c r="G1197" s="76" t="str">
        <f t="shared" si="113"/>
        <v/>
      </c>
    </row>
    <row r="1198" spans="1:7">
      <c r="A1198" s="73" t="str">
        <f t="shared" si="108"/>
        <v/>
      </c>
      <c r="B1198" s="74" t="str">
        <f t="shared" si="109"/>
        <v/>
      </c>
      <c r="C1198" s="75" t="str">
        <f>IF(A1198="","",IF(variable,IF(A1198&lt;MortgageCalculator!$L$6*periods_per_year,start_rate,IF(MortgageCalculator!$L$10&gt;=0,MIN(MortgageCalculator!$L$7,start_rate+MortgageCalculator!$L$10*ROUNDUP((A1198-MortgageCalculator!$L$6*periods_per_year)/MortgageCalculator!$L$9,0)),MAX(MortgageCalculator!$L$8,start_rate+MortgageCalculator!$L$10*ROUNDUP((A1198-MortgageCalculator!$L$6*periods_per_year)/MortgageCalculator!$L$9,0)))),start_rate))</f>
        <v/>
      </c>
      <c r="D1198" s="76" t="str">
        <f t="shared" si="110"/>
        <v/>
      </c>
      <c r="E1198" s="76" t="str">
        <f t="shared" si="111"/>
        <v/>
      </c>
      <c r="F1198" s="76" t="str">
        <f t="shared" si="112"/>
        <v/>
      </c>
      <c r="G1198" s="76" t="str">
        <f t="shared" si="113"/>
        <v/>
      </c>
    </row>
    <row r="1199" spans="1:7">
      <c r="A1199" s="73" t="str">
        <f t="shared" si="108"/>
        <v/>
      </c>
      <c r="B1199" s="74" t="str">
        <f t="shared" si="109"/>
        <v/>
      </c>
      <c r="C1199" s="75" t="str">
        <f>IF(A1199="","",IF(variable,IF(A1199&lt;MortgageCalculator!$L$6*periods_per_year,start_rate,IF(MortgageCalculator!$L$10&gt;=0,MIN(MortgageCalculator!$L$7,start_rate+MortgageCalculator!$L$10*ROUNDUP((A1199-MortgageCalculator!$L$6*periods_per_year)/MortgageCalculator!$L$9,0)),MAX(MortgageCalculator!$L$8,start_rate+MortgageCalculator!$L$10*ROUNDUP((A1199-MortgageCalculator!$L$6*periods_per_year)/MortgageCalculator!$L$9,0)))),start_rate))</f>
        <v/>
      </c>
      <c r="D1199" s="76" t="str">
        <f t="shared" si="110"/>
        <v/>
      </c>
      <c r="E1199" s="76" t="str">
        <f t="shared" si="111"/>
        <v/>
      </c>
      <c r="F1199" s="76" t="str">
        <f t="shared" si="112"/>
        <v/>
      </c>
      <c r="G1199" s="76" t="str">
        <f t="shared" si="113"/>
        <v/>
      </c>
    </row>
    <row r="1200" spans="1:7">
      <c r="A1200" s="73" t="str">
        <f t="shared" si="108"/>
        <v/>
      </c>
      <c r="B1200" s="74" t="str">
        <f t="shared" si="109"/>
        <v/>
      </c>
      <c r="C1200" s="75" t="str">
        <f>IF(A1200="","",IF(variable,IF(A1200&lt;MortgageCalculator!$L$6*periods_per_year,start_rate,IF(MortgageCalculator!$L$10&gt;=0,MIN(MortgageCalculator!$L$7,start_rate+MortgageCalculator!$L$10*ROUNDUP((A1200-MortgageCalculator!$L$6*periods_per_year)/MortgageCalculator!$L$9,0)),MAX(MortgageCalculator!$L$8,start_rate+MortgageCalculator!$L$10*ROUNDUP((A1200-MortgageCalculator!$L$6*periods_per_year)/MortgageCalculator!$L$9,0)))),start_rate))</f>
        <v/>
      </c>
      <c r="D1200" s="76" t="str">
        <f t="shared" si="110"/>
        <v/>
      </c>
      <c r="E1200" s="76" t="str">
        <f t="shared" si="111"/>
        <v/>
      </c>
      <c r="F1200" s="76" t="str">
        <f t="shared" si="112"/>
        <v/>
      </c>
      <c r="G1200" s="76" t="str">
        <f t="shared" si="113"/>
        <v/>
      </c>
    </row>
    <row r="1201" spans="1:7">
      <c r="A1201" s="73" t="str">
        <f t="shared" si="108"/>
        <v/>
      </c>
      <c r="B1201" s="74" t="str">
        <f t="shared" si="109"/>
        <v/>
      </c>
      <c r="C1201" s="75" t="str">
        <f>IF(A1201="","",IF(variable,IF(A1201&lt;MortgageCalculator!$L$6*periods_per_year,start_rate,IF(MortgageCalculator!$L$10&gt;=0,MIN(MortgageCalculator!$L$7,start_rate+MortgageCalculator!$L$10*ROUNDUP((A1201-MortgageCalculator!$L$6*periods_per_year)/MortgageCalculator!$L$9,0)),MAX(MortgageCalculator!$L$8,start_rate+MortgageCalculator!$L$10*ROUNDUP((A1201-MortgageCalculator!$L$6*periods_per_year)/MortgageCalculator!$L$9,0)))),start_rate))</f>
        <v/>
      </c>
      <c r="D1201" s="76" t="str">
        <f t="shared" si="110"/>
        <v/>
      </c>
      <c r="E1201" s="76" t="str">
        <f t="shared" si="111"/>
        <v/>
      </c>
      <c r="F1201" s="76" t="str">
        <f t="shared" si="112"/>
        <v/>
      </c>
      <c r="G1201" s="76" t="str">
        <f t="shared" si="113"/>
        <v/>
      </c>
    </row>
    <row r="1202" spans="1:7">
      <c r="A1202" s="73" t="str">
        <f t="shared" si="108"/>
        <v/>
      </c>
      <c r="B1202" s="74" t="str">
        <f t="shared" si="109"/>
        <v/>
      </c>
      <c r="C1202" s="75" t="str">
        <f>IF(A1202="","",IF(variable,IF(A1202&lt;MortgageCalculator!$L$6*periods_per_year,start_rate,IF(MortgageCalculator!$L$10&gt;=0,MIN(MortgageCalculator!$L$7,start_rate+MortgageCalculator!$L$10*ROUNDUP((A1202-MortgageCalculator!$L$6*periods_per_year)/MortgageCalculator!$L$9,0)),MAX(MortgageCalculator!$L$8,start_rate+MortgageCalculator!$L$10*ROUNDUP((A1202-MortgageCalculator!$L$6*periods_per_year)/MortgageCalculator!$L$9,0)))),start_rate))</f>
        <v/>
      </c>
      <c r="D1202" s="76" t="str">
        <f t="shared" si="110"/>
        <v/>
      </c>
      <c r="E1202" s="76" t="str">
        <f t="shared" si="111"/>
        <v/>
      </c>
      <c r="F1202" s="76" t="str">
        <f t="shared" si="112"/>
        <v/>
      </c>
      <c r="G1202" s="76" t="str">
        <f t="shared" si="113"/>
        <v/>
      </c>
    </row>
    <row r="1203" spans="1:7">
      <c r="A1203" s="73" t="str">
        <f t="shared" si="108"/>
        <v/>
      </c>
      <c r="B1203" s="74" t="str">
        <f t="shared" si="109"/>
        <v/>
      </c>
      <c r="C1203" s="75" t="str">
        <f>IF(A1203="","",IF(variable,IF(A1203&lt;MortgageCalculator!$L$6*periods_per_year,start_rate,IF(MortgageCalculator!$L$10&gt;=0,MIN(MortgageCalculator!$L$7,start_rate+MortgageCalculator!$L$10*ROUNDUP((A1203-MortgageCalculator!$L$6*periods_per_year)/MortgageCalculator!$L$9,0)),MAX(MortgageCalculator!$L$8,start_rate+MortgageCalculator!$L$10*ROUNDUP((A1203-MortgageCalculator!$L$6*periods_per_year)/MortgageCalculator!$L$9,0)))),start_rate))</f>
        <v/>
      </c>
      <c r="D1203" s="76" t="str">
        <f t="shared" si="110"/>
        <v/>
      </c>
      <c r="E1203" s="76" t="str">
        <f t="shared" si="111"/>
        <v/>
      </c>
      <c r="F1203" s="76" t="str">
        <f t="shared" si="112"/>
        <v/>
      </c>
      <c r="G1203" s="76" t="str">
        <f t="shared" si="113"/>
        <v/>
      </c>
    </row>
    <row r="1204" spans="1:7">
      <c r="A1204" s="73" t="str">
        <f t="shared" si="108"/>
        <v/>
      </c>
      <c r="B1204" s="74" t="str">
        <f t="shared" si="109"/>
        <v/>
      </c>
      <c r="C1204" s="75" t="str">
        <f>IF(A1204="","",IF(variable,IF(A1204&lt;MortgageCalculator!$L$6*periods_per_year,start_rate,IF(MortgageCalculator!$L$10&gt;=0,MIN(MortgageCalculator!$L$7,start_rate+MortgageCalculator!$L$10*ROUNDUP((A1204-MortgageCalculator!$L$6*periods_per_year)/MortgageCalculator!$L$9,0)),MAX(MortgageCalculator!$L$8,start_rate+MortgageCalculator!$L$10*ROUNDUP((A1204-MortgageCalculator!$L$6*periods_per_year)/MortgageCalculator!$L$9,0)))),start_rate))</f>
        <v/>
      </c>
      <c r="D1204" s="76" t="str">
        <f t="shared" si="110"/>
        <v/>
      </c>
      <c r="E1204" s="76" t="str">
        <f t="shared" si="111"/>
        <v/>
      </c>
      <c r="F1204" s="76" t="str">
        <f t="shared" si="112"/>
        <v/>
      </c>
      <c r="G1204" s="76" t="str">
        <f t="shared" si="113"/>
        <v/>
      </c>
    </row>
    <row r="1205" spans="1:7">
      <c r="A1205" s="73" t="str">
        <f t="shared" si="108"/>
        <v/>
      </c>
      <c r="B1205" s="74" t="str">
        <f t="shared" si="109"/>
        <v/>
      </c>
      <c r="C1205" s="75" t="str">
        <f>IF(A1205="","",IF(variable,IF(A1205&lt;MortgageCalculator!$L$6*periods_per_year,start_rate,IF(MortgageCalculator!$L$10&gt;=0,MIN(MortgageCalculator!$L$7,start_rate+MortgageCalculator!$L$10*ROUNDUP((A1205-MortgageCalculator!$L$6*periods_per_year)/MortgageCalculator!$L$9,0)),MAX(MortgageCalculator!$L$8,start_rate+MortgageCalculator!$L$10*ROUNDUP((A1205-MortgageCalculator!$L$6*periods_per_year)/MortgageCalculator!$L$9,0)))),start_rate))</f>
        <v/>
      </c>
      <c r="D1205" s="76" t="str">
        <f t="shared" si="110"/>
        <v/>
      </c>
      <c r="E1205" s="76" t="str">
        <f t="shared" si="111"/>
        <v/>
      </c>
      <c r="F1205" s="76" t="str">
        <f t="shared" si="112"/>
        <v/>
      </c>
      <c r="G1205" s="76" t="str">
        <f t="shared" si="113"/>
        <v/>
      </c>
    </row>
    <row r="1206" spans="1:7">
      <c r="A1206" s="73" t="str">
        <f t="shared" si="108"/>
        <v/>
      </c>
      <c r="B1206" s="74" t="str">
        <f t="shared" si="109"/>
        <v/>
      </c>
      <c r="C1206" s="75" t="str">
        <f>IF(A1206="","",IF(variable,IF(A1206&lt;MortgageCalculator!$L$6*periods_per_year,start_rate,IF(MortgageCalculator!$L$10&gt;=0,MIN(MortgageCalculator!$L$7,start_rate+MortgageCalculator!$L$10*ROUNDUP((A1206-MortgageCalculator!$L$6*periods_per_year)/MortgageCalculator!$L$9,0)),MAX(MortgageCalculator!$L$8,start_rate+MortgageCalculator!$L$10*ROUNDUP((A1206-MortgageCalculator!$L$6*periods_per_year)/MortgageCalculator!$L$9,0)))),start_rate))</f>
        <v/>
      </c>
      <c r="D1206" s="76" t="str">
        <f t="shared" si="110"/>
        <v/>
      </c>
      <c r="E1206" s="76" t="str">
        <f t="shared" si="111"/>
        <v/>
      </c>
      <c r="F1206" s="76" t="str">
        <f t="shared" si="112"/>
        <v/>
      </c>
      <c r="G1206" s="76" t="str">
        <f t="shared" si="113"/>
        <v/>
      </c>
    </row>
    <row r="1207" spans="1:7">
      <c r="A1207" s="73" t="str">
        <f t="shared" si="108"/>
        <v/>
      </c>
      <c r="B1207" s="74" t="str">
        <f t="shared" si="109"/>
        <v/>
      </c>
      <c r="C1207" s="75" t="str">
        <f>IF(A1207="","",IF(variable,IF(A1207&lt;MortgageCalculator!$L$6*periods_per_year,start_rate,IF(MortgageCalculator!$L$10&gt;=0,MIN(MortgageCalculator!$L$7,start_rate+MortgageCalculator!$L$10*ROUNDUP((A1207-MortgageCalculator!$L$6*periods_per_year)/MortgageCalculator!$L$9,0)),MAX(MortgageCalculator!$L$8,start_rate+MortgageCalculator!$L$10*ROUNDUP((A1207-MortgageCalculator!$L$6*periods_per_year)/MortgageCalculator!$L$9,0)))),start_rate))</f>
        <v/>
      </c>
      <c r="D1207" s="76" t="str">
        <f t="shared" si="110"/>
        <v/>
      </c>
      <c r="E1207" s="76" t="str">
        <f t="shared" si="111"/>
        <v/>
      </c>
      <c r="F1207" s="76" t="str">
        <f t="shared" si="112"/>
        <v/>
      </c>
      <c r="G1207" s="76" t="str">
        <f t="shared" si="113"/>
        <v/>
      </c>
    </row>
    <row r="1208" spans="1:7">
      <c r="A1208" s="73" t="str">
        <f t="shared" si="108"/>
        <v/>
      </c>
      <c r="B1208" s="74" t="str">
        <f t="shared" si="109"/>
        <v/>
      </c>
      <c r="C1208" s="75" t="str">
        <f>IF(A1208="","",IF(variable,IF(A1208&lt;MortgageCalculator!$L$6*periods_per_year,start_rate,IF(MortgageCalculator!$L$10&gt;=0,MIN(MortgageCalculator!$L$7,start_rate+MortgageCalculator!$L$10*ROUNDUP((A1208-MortgageCalculator!$L$6*periods_per_year)/MortgageCalculator!$L$9,0)),MAX(MortgageCalculator!$L$8,start_rate+MortgageCalculator!$L$10*ROUNDUP((A1208-MortgageCalculator!$L$6*periods_per_year)/MortgageCalculator!$L$9,0)))),start_rate))</f>
        <v/>
      </c>
      <c r="D1208" s="76" t="str">
        <f t="shared" si="110"/>
        <v/>
      </c>
      <c r="E1208" s="76" t="str">
        <f t="shared" si="111"/>
        <v/>
      </c>
      <c r="F1208" s="76" t="str">
        <f t="shared" si="112"/>
        <v/>
      </c>
      <c r="G1208" s="76" t="str">
        <f t="shared" si="113"/>
        <v/>
      </c>
    </row>
    <row r="1209" spans="1:7">
      <c r="A1209" s="73" t="str">
        <f t="shared" si="108"/>
        <v/>
      </c>
      <c r="B1209" s="74" t="str">
        <f t="shared" si="109"/>
        <v/>
      </c>
      <c r="C1209" s="75" t="str">
        <f>IF(A1209="","",IF(variable,IF(A1209&lt;MortgageCalculator!$L$6*periods_per_year,start_rate,IF(MortgageCalculator!$L$10&gt;=0,MIN(MortgageCalculator!$L$7,start_rate+MortgageCalculator!$L$10*ROUNDUP((A1209-MortgageCalculator!$L$6*periods_per_year)/MortgageCalculator!$L$9,0)),MAX(MortgageCalculator!$L$8,start_rate+MortgageCalculator!$L$10*ROUNDUP((A1209-MortgageCalculator!$L$6*periods_per_year)/MortgageCalculator!$L$9,0)))),start_rate))</f>
        <v/>
      </c>
      <c r="D1209" s="76" t="str">
        <f t="shared" si="110"/>
        <v/>
      </c>
      <c r="E1209" s="76" t="str">
        <f t="shared" si="111"/>
        <v/>
      </c>
      <c r="F1209" s="76" t="str">
        <f t="shared" si="112"/>
        <v/>
      </c>
      <c r="G1209" s="76" t="str">
        <f t="shared" si="113"/>
        <v/>
      </c>
    </row>
    <row r="1210" spans="1:7">
      <c r="A1210" s="73" t="str">
        <f t="shared" si="108"/>
        <v/>
      </c>
      <c r="B1210" s="74" t="str">
        <f t="shared" si="109"/>
        <v/>
      </c>
      <c r="C1210" s="75" t="str">
        <f>IF(A1210="","",IF(variable,IF(A1210&lt;MortgageCalculator!$L$6*periods_per_year,start_rate,IF(MortgageCalculator!$L$10&gt;=0,MIN(MortgageCalculator!$L$7,start_rate+MortgageCalculator!$L$10*ROUNDUP((A1210-MortgageCalculator!$L$6*periods_per_year)/MortgageCalculator!$L$9,0)),MAX(MortgageCalculator!$L$8,start_rate+MortgageCalculator!$L$10*ROUNDUP((A1210-MortgageCalculator!$L$6*periods_per_year)/MortgageCalculator!$L$9,0)))),start_rate))</f>
        <v/>
      </c>
      <c r="D1210" s="76" t="str">
        <f t="shared" si="110"/>
        <v/>
      </c>
      <c r="E1210" s="76" t="str">
        <f t="shared" si="111"/>
        <v/>
      </c>
      <c r="F1210" s="76" t="str">
        <f t="shared" si="112"/>
        <v/>
      </c>
      <c r="G1210" s="76" t="str">
        <f t="shared" si="113"/>
        <v/>
      </c>
    </row>
    <row r="1211" spans="1:7">
      <c r="A1211" s="73" t="str">
        <f t="shared" si="108"/>
        <v/>
      </c>
      <c r="B1211" s="74" t="str">
        <f t="shared" si="109"/>
        <v/>
      </c>
      <c r="C1211" s="75" t="str">
        <f>IF(A1211="","",IF(variable,IF(A1211&lt;MortgageCalculator!$L$6*periods_per_year,start_rate,IF(MortgageCalculator!$L$10&gt;=0,MIN(MortgageCalculator!$L$7,start_rate+MortgageCalculator!$L$10*ROUNDUP((A1211-MortgageCalculator!$L$6*periods_per_year)/MortgageCalculator!$L$9,0)),MAX(MortgageCalculator!$L$8,start_rate+MortgageCalculator!$L$10*ROUNDUP((A1211-MortgageCalculator!$L$6*periods_per_year)/MortgageCalculator!$L$9,0)))),start_rate))</f>
        <v/>
      </c>
      <c r="D1211" s="76" t="str">
        <f t="shared" si="110"/>
        <v/>
      </c>
      <c r="E1211" s="76" t="str">
        <f t="shared" si="111"/>
        <v/>
      </c>
      <c r="F1211" s="76" t="str">
        <f t="shared" si="112"/>
        <v/>
      </c>
      <c r="G1211" s="76" t="str">
        <f t="shared" si="113"/>
        <v/>
      </c>
    </row>
    <row r="1212" spans="1:7">
      <c r="A1212" s="73" t="str">
        <f t="shared" si="108"/>
        <v/>
      </c>
      <c r="B1212" s="74" t="str">
        <f t="shared" si="109"/>
        <v/>
      </c>
      <c r="C1212" s="75" t="str">
        <f>IF(A1212="","",IF(variable,IF(A1212&lt;MortgageCalculator!$L$6*periods_per_year,start_rate,IF(MortgageCalculator!$L$10&gt;=0,MIN(MortgageCalculator!$L$7,start_rate+MortgageCalculator!$L$10*ROUNDUP((A1212-MortgageCalculator!$L$6*periods_per_year)/MortgageCalculator!$L$9,0)),MAX(MortgageCalculator!$L$8,start_rate+MortgageCalculator!$L$10*ROUNDUP((A1212-MortgageCalculator!$L$6*periods_per_year)/MortgageCalculator!$L$9,0)))),start_rate))</f>
        <v/>
      </c>
      <c r="D1212" s="76" t="str">
        <f t="shared" si="110"/>
        <v/>
      </c>
      <c r="E1212" s="76" t="str">
        <f t="shared" si="111"/>
        <v/>
      </c>
      <c r="F1212" s="76" t="str">
        <f t="shared" si="112"/>
        <v/>
      </c>
      <c r="G1212" s="76" t="str">
        <f t="shared" si="113"/>
        <v/>
      </c>
    </row>
    <row r="1213" spans="1:7">
      <c r="A1213" s="73" t="str">
        <f t="shared" si="108"/>
        <v/>
      </c>
      <c r="B1213" s="74" t="str">
        <f t="shared" si="109"/>
        <v/>
      </c>
      <c r="C1213" s="75" t="str">
        <f>IF(A1213="","",IF(variable,IF(A1213&lt;MortgageCalculator!$L$6*periods_per_year,start_rate,IF(MortgageCalculator!$L$10&gt;=0,MIN(MortgageCalculator!$L$7,start_rate+MortgageCalculator!$L$10*ROUNDUP((A1213-MortgageCalculator!$L$6*periods_per_year)/MortgageCalculator!$L$9,0)),MAX(MortgageCalculator!$L$8,start_rate+MortgageCalculator!$L$10*ROUNDUP((A1213-MortgageCalculator!$L$6*periods_per_year)/MortgageCalculator!$L$9,0)))),start_rate))</f>
        <v/>
      </c>
      <c r="D1213" s="76" t="str">
        <f t="shared" si="110"/>
        <v/>
      </c>
      <c r="E1213" s="76" t="str">
        <f t="shared" si="111"/>
        <v/>
      </c>
      <c r="F1213" s="76" t="str">
        <f t="shared" si="112"/>
        <v/>
      </c>
      <c r="G1213" s="76" t="str">
        <f t="shared" si="113"/>
        <v/>
      </c>
    </row>
    <row r="1214" spans="1:7">
      <c r="A1214" s="73" t="str">
        <f t="shared" si="108"/>
        <v/>
      </c>
      <c r="B1214" s="74" t="str">
        <f t="shared" si="109"/>
        <v/>
      </c>
      <c r="C1214" s="75" t="str">
        <f>IF(A1214="","",IF(variable,IF(A1214&lt;MortgageCalculator!$L$6*periods_per_year,start_rate,IF(MortgageCalculator!$L$10&gt;=0,MIN(MortgageCalculator!$L$7,start_rate+MortgageCalculator!$L$10*ROUNDUP((A1214-MortgageCalculator!$L$6*periods_per_year)/MortgageCalculator!$L$9,0)),MAX(MortgageCalculator!$L$8,start_rate+MortgageCalculator!$L$10*ROUNDUP((A1214-MortgageCalculator!$L$6*periods_per_year)/MortgageCalculator!$L$9,0)))),start_rate))</f>
        <v/>
      </c>
      <c r="D1214" s="76" t="str">
        <f t="shared" si="110"/>
        <v/>
      </c>
      <c r="E1214" s="76" t="str">
        <f t="shared" si="111"/>
        <v/>
      </c>
      <c r="F1214" s="76" t="str">
        <f t="shared" si="112"/>
        <v/>
      </c>
      <c r="G1214" s="76" t="str">
        <f t="shared" si="113"/>
        <v/>
      </c>
    </row>
    <row r="1215" spans="1:7">
      <c r="A1215" s="73" t="str">
        <f t="shared" si="108"/>
        <v/>
      </c>
      <c r="B1215" s="74" t="str">
        <f t="shared" si="109"/>
        <v/>
      </c>
      <c r="C1215" s="75" t="str">
        <f>IF(A1215="","",IF(variable,IF(A1215&lt;MortgageCalculator!$L$6*periods_per_year,start_rate,IF(MortgageCalculator!$L$10&gt;=0,MIN(MortgageCalculator!$L$7,start_rate+MortgageCalculator!$L$10*ROUNDUP((A1215-MortgageCalculator!$L$6*periods_per_year)/MortgageCalculator!$L$9,0)),MAX(MortgageCalculator!$L$8,start_rate+MortgageCalculator!$L$10*ROUNDUP((A1215-MortgageCalculator!$L$6*periods_per_year)/MortgageCalculator!$L$9,0)))),start_rate))</f>
        <v/>
      </c>
      <c r="D1215" s="76" t="str">
        <f t="shared" si="110"/>
        <v/>
      </c>
      <c r="E1215" s="76" t="str">
        <f t="shared" si="111"/>
        <v/>
      </c>
      <c r="F1215" s="76" t="str">
        <f t="shared" si="112"/>
        <v/>
      </c>
      <c r="G1215" s="76" t="str">
        <f t="shared" si="113"/>
        <v/>
      </c>
    </row>
    <row r="1216" spans="1:7">
      <c r="A1216" s="73" t="str">
        <f t="shared" si="108"/>
        <v/>
      </c>
      <c r="B1216" s="74" t="str">
        <f t="shared" si="109"/>
        <v/>
      </c>
      <c r="C1216" s="75" t="str">
        <f>IF(A1216="","",IF(variable,IF(A1216&lt;MortgageCalculator!$L$6*periods_per_year,start_rate,IF(MortgageCalculator!$L$10&gt;=0,MIN(MortgageCalculator!$L$7,start_rate+MortgageCalculator!$L$10*ROUNDUP((A1216-MortgageCalculator!$L$6*periods_per_year)/MortgageCalculator!$L$9,0)),MAX(MortgageCalculator!$L$8,start_rate+MortgageCalculator!$L$10*ROUNDUP((A1216-MortgageCalculator!$L$6*periods_per_year)/MortgageCalculator!$L$9,0)))),start_rate))</f>
        <v/>
      </c>
      <c r="D1216" s="76" t="str">
        <f t="shared" si="110"/>
        <v/>
      </c>
      <c r="E1216" s="76" t="str">
        <f t="shared" si="111"/>
        <v/>
      </c>
      <c r="F1216" s="76" t="str">
        <f t="shared" si="112"/>
        <v/>
      </c>
      <c r="G1216" s="76" t="str">
        <f t="shared" si="113"/>
        <v/>
      </c>
    </row>
    <row r="1217" spans="1:7">
      <c r="A1217" s="73" t="str">
        <f t="shared" si="108"/>
        <v/>
      </c>
      <c r="B1217" s="74" t="str">
        <f t="shared" si="109"/>
        <v/>
      </c>
      <c r="C1217" s="75" t="str">
        <f>IF(A1217="","",IF(variable,IF(A1217&lt;MortgageCalculator!$L$6*periods_per_year,start_rate,IF(MortgageCalculator!$L$10&gt;=0,MIN(MortgageCalculator!$L$7,start_rate+MortgageCalculator!$L$10*ROUNDUP((A1217-MortgageCalculator!$L$6*periods_per_year)/MortgageCalculator!$L$9,0)),MAX(MortgageCalculator!$L$8,start_rate+MortgageCalculator!$L$10*ROUNDUP((A1217-MortgageCalculator!$L$6*periods_per_year)/MortgageCalculator!$L$9,0)))),start_rate))</f>
        <v/>
      </c>
      <c r="D1217" s="76" t="str">
        <f t="shared" si="110"/>
        <v/>
      </c>
      <c r="E1217" s="76" t="str">
        <f t="shared" si="111"/>
        <v/>
      </c>
      <c r="F1217" s="76" t="str">
        <f t="shared" si="112"/>
        <v/>
      </c>
      <c r="G1217" s="76" t="str">
        <f t="shared" si="113"/>
        <v/>
      </c>
    </row>
    <row r="1218" spans="1:7">
      <c r="A1218" s="73" t="str">
        <f t="shared" si="108"/>
        <v/>
      </c>
      <c r="B1218" s="74" t="str">
        <f t="shared" si="109"/>
        <v/>
      </c>
      <c r="C1218" s="75" t="str">
        <f>IF(A1218="","",IF(variable,IF(A1218&lt;MortgageCalculator!$L$6*periods_per_year,start_rate,IF(MortgageCalculator!$L$10&gt;=0,MIN(MortgageCalculator!$L$7,start_rate+MortgageCalculator!$L$10*ROUNDUP((A1218-MortgageCalculator!$L$6*periods_per_year)/MortgageCalculator!$L$9,0)),MAX(MortgageCalculator!$L$8,start_rate+MortgageCalculator!$L$10*ROUNDUP((A1218-MortgageCalculator!$L$6*periods_per_year)/MortgageCalculator!$L$9,0)))),start_rate))</f>
        <v/>
      </c>
      <c r="D1218" s="76" t="str">
        <f t="shared" si="110"/>
        <v/>
      </c>
      <c r="E1218" s="76" t="str">
        <f t="shared" si="111"/>
        <v/>
      </c>
      <c r="F1218" s="76" t="str">
        <f t="shared" si="112"/>
        <v/>
      </c>
      <c r="G1218" s="76" t="str">
        <f t="shared" si="113"/>
        <v/>
      </c>
    </row>
    <row r="1219" spans="1:7">
      <c r="A1219" s="73" t="str">
        <f t="shared" si="108"/>
        <v/>
      </c>
      <c r="B1219" s="74" t="str">
        <f t="shared" si="109"/>
        <v/>
      </c>
      <c r="C1219" s="75" t="str">
        <f>IF(A1219="","",IF(variable,IF(A1219&lt;MortgageCalculator!$L$6*periods_per_year,start_rate,IF(MortgageCalculator!$L$10&gt;=0,MIN(MortgageCalculator!$L$7,start_rate+MortgageCalculator!$L$10*ROUNDUP((A1219-MortgageCalculator!$L$6*periods_per_year)/MortgageCalculator!$L$9,0)),MAX(MortgageCalculator!$L$8,start_rate+MortgageCalculator!$L$10*ROUNDUP((A1219-MortgageCalculator!$L$6*periods_per_year)/MortgageCalculator!$L$9,0)))),start_rate))</f>
        <v/>
      </c>
      <c r="D1219" s="76" t="str">
        <f t="shared" si="110"/>
        <v/>
      </c>
      <c r="E1219" s="76" t="str">
        <f t="shared" si="111"/>
        <v/>
      </c>
      <c r="F1219" s="76" t="str">
        <f t="shared" si="112"/>
        <v/>
      </c>
      <c r="G1219" s="76" t="str">
        <f t="shared" si="113"/>
        <v/>
      </c>
    </row>
    <row r="1220" spans="1:7">
      <c r="A1220" s="73" t="str">
        <f t="shared" ref="A1220:A1283" si="114">IF(G1219="","",IF(OR(A1219&gt;=nper,ROUND(G1219,2)&lt;=0),"",A1219+1))</f>
        <v/>
      </c>
      <c r="B1220" s="74" t="str">
        <f t="shared" ref="B1220:B1283" si="115">IF(A1220="","",IF(OR(periods_per_year=26,periods_per_year=52),IF(periods_per_year=26,IF(A1220=1,fpdate,B1219+14),IF(periods_per_year=52,IF(A1220=1,fpdate,B1219+7),"n/a")),IF(periods_per_year=24,DATE(YEAR(fpdate),MONTH(fpdate)+(A1220-1)/2+IF(AND(DAY(fpdate)&gt;=15,MOD(A1220,2)=0),1,0),IF(MOD(A1220,2)=0,IF(DAY(fpdate)&gt;=15,DAY(fpdate)-14,DAY(fpdate)+14),DAY(fpdate))),IF(DAY(DATE(YEAR(fpdate),MONTH(fpdate)+A1220-1,DAY(fpdate)))&lt;&gt;DAY(fpdate),DATE(YEAR(fpdate),MONTH(fpdate)+A1220,0),DATE(YEAR(fpdate),MONTH(fpdate)+A1220-1,DAY(fpdate))))))</f>
        <v/>
      </c>
      <c r="C1220" s="75" t="str">
        <f>IF(A1220="","",IF(variable,IF(A1220&lt;MortgageCalculator!$L$6*periods_per_year,start_rate,IF(MortgageCalculator!$L$10&gt;=0,MIN(MortgageCalculator!$L$7,start_rate+MortgageCalculator!$L$10*ROUNDUP((A1220-MortgageCalculator!$L$6*periods_per_year)/MortgageCalculator!$L$9,0)),MAX(MortgageCalculator!$L$8,start_rate+MortgageCalculator!$L$10*ROUNDUP((A1220-MortgageCalculator!$L$6*periods_per_year)/MortgageCalculator!$L$9,0)))),start_rate))</f>
        <v/>
      </c>
      <c r="D1220" s="76" t="str">
        <f t="shared" ref="D1220:D1283" si="116">IF(A1220="","",ROUND((((1+C1220/CP)^(CP/periods_per_year))-1)*G1219,2))</f>
        <v/>
      </c>
      <c r="E1220" s="76" t="str">
        <f t="shared" ref="E1220:E1283" si="117">IF(A1220="","",IF(A1220=nper,G1219+D1220,MIN(G1219+D1220,IF(C1220=C1219,E1219,ROUND(-PMT(((1+C1220/CP)^(CP/periods_per_year))-1,nper-A1220+1,G1219),2)))))</f>
        <v/>
      </c>
      <c r="F1220" s="76" t="str">
        <f t="shared" ref="F1220:F1283" si="118">IF(A1220="","",E1220-D1220)</f>
        <v/>
      </c>
      <c r="G1220" s="76" t="str">
        <f t="shared" ref="G1220:G1283" si="119">IF(A1220="","",G1219-F1220)</f>
        <v/>
      </c>
    </row>
    <row r="1221" spans="1:7">
      <c r="A1221" s="73" t="str">
        <f t="shared" si="114"/>
        <v/>
      </c>
      <c r="B1221" s="74" t="str">
        <f t="shared" si="115"/>
        <v/>
      </c>
      <c r="C1221" s="75" t="str">
        <f>IF(A1221="","",IF(variable,IF(A1221&lt;MortgageCalculator!$L$6*periods_per_year,start_rate,IF(MortgageCalculator!$L$10&gt;=0,MIN(MortgageCalculator!$L$7,start_rate+MortgageCalculator!$L$10*ROUNDUP((A1221-MortgageCalculator!$L$6*periods_per_year)/MortgageCalculator!$L$9,0)),MAX(MortgageCalculator!$L$8,start_rate+MortgageCalculator!$L$10*ROUNDUP((A1221-MortgageCalculator!$L$6*periods_per_year)/MortgageCalculator!$L$9,0)))),start_rate))</f>
        <v/>
      </c>
      <c r="D1221" s="76" t="str">
        <f t="shared" si="116"/>
        <v/>
      </c>
      <c r="E1221" s="76" t="str">
        <f t="shared" si="117"/>
        <v/>
      </c>
      <c r="F1221" s="76" t="str">
        <f t="shared" si="118"/>
        <v/>
      </c>
      <c r="G1221" s="76" t="str">
        <f t="shared" si="119"/>
        <v/>
      </c>
    </row>
    <row r="1222" spans="1:7">
      <c r="A1222" s="73" t="str">
        <f t="shared" si="114"/>
        <v/>
      </c>
      <c r="B1222" s="74" t="str">
        <f t="shared" si="115"/>
        <v/>
      </c>
      <c r="C1222" s="75" t="str">
        <f>IF(A1222="","",IF(variable,IF(A1222&lt;MortgageCalculator!$L$6*periods_per_year,start_rate,IF(MortgageCalculator!$L$10&gt;=0,MIN(MortgageCalculator!$L$7,start_rate+MortgageCalculator!$L$10*ROUNDUP((A1222-MortgageCalculator!$L$6*periods_per_year)/MortgageCalculator!$L$9,0)),MAX(MortgageCalculator!$L$8,start_rate+MortgageCalculator!$L$10*ROUNDUP((A1222-MortgageCalculator!$L$6*periods_per_year)/MortgageCalculator!$L$9,0)))),start_rate))</f>
        <v/>
      </c>
      <c r="D1222" s="76" t="str">
        <f t="shared" si="116"/>
        <v/>
      </c>
      <c r="E1222" s="76" t="str">
        <f t="shared" si="117"/>
        <v/>
      </c>
      <c r="F1222" s="76" t="str">
        <f t="shared" si="118"/>
        <v/>
      </c>
      <c r="G1222" s="76" t="str">
        <f t="shared" si="119"/>
        <v/>
      </c>
    </row>
    <row r="1223" spans="1:7">
      <c r="A1223" s="73" t="str">
        <f t="shared" si="114"/>
        <v/>
      </c>
      <c r="B1223" s="74" t="str">
        <f t="shared" si="115"/>
        <v/>
      </c>
      <c r="C1223" s="75" t="str">
        <f>IF(A1223="","",IF(variable,IF(A1223&lt;MortgageCalculator!$L$6*periods_per_year,start_rate,IF(MortgageCalculator!$L$10&gt;=0,MIN(MortgageCalculator!$L$7,start_rate+MortgageCalculator!$L$10*ROUNDUP((A1223-MortgageCalculator!$L$6*periods_per_year)/MortgageCalculator!$L$9,0)),MAX(MortgageCalculator!$L$8,start_rate+MortgageCalculator!$L$10*ROUNDUP((A1223-MortgageCalculator!$L$6*periods_per_year)/MortgageCalculator!$L$9,0)))),start_rate))</f>
        <v/>
      </c>
      <c r="D1223" s="76" t="str">
        <f t="shared" si="116"/>
        <v/>
      </c>
      <c r="E1223" s="76" t="str">
        <f t="shared" si="117"/>
        <v/>
      </c>
      <c r="F1223" s="76" t="str">
        <f t="shared" si="118"/>
        <v/>
      </c>
      <c r="G1223" s="76" t="str">
        <f t="shared" si="119"/>
        <v/>
      </c>
    </row>
    <row r="1224" spans="1:7">
      <c r="A1224" s="73" t="str">
        <f t="shared" si="114"/>
        <v/>
      </c>
      <c r="B1224" s="74" t="str">
        <f t="shared" si="115"/>
        <v/>
      </c>
      <c r="C1224" s="75" t="str">
        <f>IF(A1224="","",IF(variable,IF(A1224&lt;MortgageCalculator!$L$6*periods_per_year,start_rate,IF(MortgageCalculator!$L$10&gt;=0,MIN(MortgageCalculator!$L$7,start_rate+MortgageCalculator!$L$10*ROUNDUP((A1224-MortgageCalculator!$L$6*periods_per_year)/MortgageCalculator!$L$9,0)),MAX(MortgageCalculator!$L$8,start_rate+MortgageCalculator!$L$10*ROUNDUP((A1224-MortgageCalculator!$L$6*periods_per_year)/MortgageCalculator!$L$9,0)))),start_rate))</f>
        <v/>
      </c>
      <c r="D1224" s="76" t="str">
        <f t="shared" si="116"/>
        <v/>
      </c>
      <c r="E1224" s="76" t="str">
        <f t="shared" si="117"/>
        <v/>
      </c>
      <c r="F1224" s="76" t="str">
        <f t="shared" si="118"/>
        <v/>
      </c>
      <c r="G1224" s="76" t="str">
        <f t="shared" si="119"/>
        <v/>
      </c>
    </row>
    <row r="1225" spans="1:7">
      <c r="A1225" s="73" t="str">
        <f t="shared" si="114"/>
        <v/>
      </c>
      <c r="B1225" s="74" t="str">
        <f t="shared" si="115"/>
        <v/>
      </c>
      <c r="C1225" s="75" t="str">
        <f>IF(A1225="","",IF(variable,IF(A1225&lt;MortgageCalculator!$L$6*periods_per_year,start_rate,IF(MortgageCalculator!$L$10&gt;=0,MIN(MortgageCalculator!$L$7,start_rate+MortgageCalculator!$L$10*ROUNDUP((A1225-MortgageCalculator!$L$6*periods_per_year)/MortgageCalculator!$L$9,0)),MAX(MortgageCalculator!$L$8,start_rate+MortgageCalculator!$L$10*ROUNDUP((A1225-MortgageCalculator!$L$6*periods_per_year)/MortgageCalculator!$L$9,0)))),start_rate))</f>
        <v/>
      </c>
      <c r="D1225" s="76" t="str">
        <f t="shared" si="116"/>
        <v/>
      </c>
      <c r="E1225" s="76" t="str">
        <f t="shared" si="117"/>
        <v/>
      </c>
      <c r="F1225" s="76" t="str">
        <f t="shared" si="118"/>
        <v/>
      </c>
      <c r="G1225" s="76" t="str">
        <f t="shared" si="119"/>
        <v/>
      </c>
    </row>
    <row r="1226" spans="1:7">
      <c r="A1226" s="73" t="str">
        <f t="shared" si="114"/>
        <v/>
      </c>
      <c r="B1226" s="74" t="str">
        <f t="shared" si="115"/>
        <v/>
      </c>
      <c r="C1226" s="75" t="str">
        <f>IF(A1226="","",IF(variable,IF(A1226&lt;MortgageCalculator!$L$6*periods_per_year,start_rate,IF(MortgageCalculator!$L$10&gt;=0,MIN(MortgageCalculator!$L$7,start_rate+MortgageCalculator!$L$10*ROUNDUP((A1226-MortgageCalculator!$L$6*periods_per_year)/MortgageCalculator!$L$9,0)),MAX(MortgageCalculator!$L$8,start_rate+MortgageCalculator!$L$10*ROUNDUP((A1226-MortgageCalculator!$L$6*periods_per_year)/MortgageCalculator!$L$9,0)))),start_rate))</f>
        <v/>
      </c>
      <c r="D1226" s="76" t="str">
        <f t="shared" si="116"/>
        <v/>
      </c>
      <c r="E1226" s="76" t="str">
        <f t="shared" si="117"/>
        <v/>
      </c>
      <c r="F1226" s="76" t="str">
        <f t="shared" si="118"/>
        <v/>
      </c>
      <c r="G1226" s="76" t="str">
        <f t="shared" si="119"/>
        <v/>
      </c>
    </row>
    <row r="1227" spans="1:7">
      <c r="A1227" s="73" t="str">
        <f t="shared" si="114"/>
        <v/>
      </c>
      <c r="B1227" s="74" t="str">
        <f t="shared" si="115"/>
        <v/>
      </c>
      <c r="C1227" s="75" t="str">
        <f>IF(A1227="","",IF(variable,IF(A1227&lt;MortgageCalculator!$L$6*periods_per_year,start_rate,IF(MortgageCalculator!$L$10&gt;=0,MIN(MortgageCalculator!$L$7,start_rate+MortgageCalculator!$L$10*ROUNDUP((A1227-MortgageCalculator!$L$6*periods_per_year)/MortgageCalculator!$L$9,0)),MAX(MortgageCalculator!$L$8,start_rate+MortgageCalculator!$L$10*ROUNDUP((A1227-MortgageCalculator!$L$6*periods_per_year)/MortgageCalculator!$L$9,0)))),start_rate))</f>
        <v/>
      </c>
      <c r="D1227" s="76" t="str">
        <f t="shared" si="116"/>
        <v/>
      </c>
      <c r="E1227" s="76" t="str">
        <f t="shared" si="117"/>
        <v/>
      </c>
      <c r="F1227" s="76" t="str">
        <f t="shared" si="118"/>
        <v/>
      </c>
      <c r="G1227" s="76" t="str">
        <f t="shared" si="119"/>
        <v/>
      </c>
    </row>
    <row r="1228" spans="1:7">
      <c r="A1228" s="73" t="str">
        <f t="shared" si="114"/>
        <v/>
      </c>
      <c r="B1228" s="74" t="str">
        <f t="shared" si="115"/>
        <v/>
      </c>
      <c r="C1228" s="75" t="str">
        <f>IF(A1228="","",IF(variable,IF(A1228&lt;MortgageCalculator!$L$6*periods_per_year,start_rate,IF(MortgageCalculator!$L$10&gt;=0,MIN(MortgageCalculator!$L$7,start_rate+MortgageCalculator!$L$10*ROUNDUP((A1228-MortgageCalculator!$L$6*periods_per_year)/MortgageCalculator!$L$9,0)),MAX(MortgageCalculator!$L$8,start_rate+MortgageCalculator!$L$10*ROUNDUP((A1228-MortgageCalculator!$L$6*periods_per_year)/MortgageCalculator!$L$9,0)))),start_rate))</f>
        <v/>
      </c>
      <c r="D1228" s="76" t="str">
        <f t="shared" si="116"/>
        <v/>
      </c>
      <c r="E1228" s="76" t="str">
        <f t="shared" si="117"/>
        <v/>
      </c>
      <c r="F1228" s="76" t="str">
        <f t="shared" si="118"/>
        <v/>
      </c>
      <c r="G1228" s="76" t="str">
        <f t="shared" si="119"/>
        <v/>
      </c>
    </row>
    <row r="1229" spans="1:7">
      <c r="A1229" s="73" t="str">
        <f t="shared" si="114"/>
        <v/>
      </c>
      <c r="B1229" s="74" t="str">
        <f t="shared" si="115"/>
        <v/>
      </c>
      <c r="C1229" s="75" t="str">
        <f>IF(A1229="","",IF(variable,IF(A1229&lt;MortgageCalculator!$L$6*periods_per_year,start_rate,IF(MortgageCalculator!$L$10&gt;=0,MIN(MortgageCalculator!$L$7,start_rate+MortgageCalculator!$L$10*ROUNDUP((A1229-MortgageCalculator!$L$6*periods_per_year)/MortgageCalculator!$L$9,0)),MAX(MortgageCalculator!$L$8,start_rate+MortgageCalculator!$L$10*ROUNDUP((A1229-MortgageCalculator!$L$6*periods_per_year)/MortgageCalculator!$L$9,0)))),start_rate))</f>
        <v/>
      </c>
      <c r="D1229" s="76" t="str">
        <f t="shared" si="116"/>
        <v/>
      </c>
      <c r="E1229" s="76" t="str">
        <f t="shared" si="117"/>
        <v/>
      </c>
      <c r="F1229" s="76" t="str">
        <f t="shared" si="118"/>
        <v/>
      </c>
      <c r="G1229" s="76" t="str">
        <f t="shared" si="119"/>
        <v/>
      </c>
    </row>
    <row r="1230" spans="1:7">
      <c r="A1230" s="73" t="str">
        <f t="shared" si="114"/>
        <v/>
      </c>
      <c r="B1230" s="74" t="str">
        <f t="shared" si="115"/>
        <v/>
      </c>
      <c r="C1230" s="75" t="str">
        <f>IF(A1230="","",IF(variable,IF(A1230&lt;MortgageCalculator!$L$6*periods_per_year,start_rate,IF(MortgageCalculator!$L$10&gt;=0,MIN(MortgageCalculator!$L$7,start_rate+MortgageCalculator!$L$10*ROUNDUP((A1230-MortgageCalculator!$L$6*periods_per_year)/MortgageCalculator!$L$9,0)),MAX(MortgageCalculator!$L$8,start_rate+MortgageCalculator!$L$10*ROUNDUP((A1230-MortgageCalculator!$L$6*periods_per_year)/MortgageCalculator!$L$9,0)))),start_rate))</f>
        <v/>
      </c>
      <c r="D1230" s="76" t="str">
        <f t="shared" si="116"/>
        <v/>
      </c>
      <c r="E1230" s="76" t="str">
        <f t="shared" si="117"/>
        <v/>
      </c>
      <c r="F1230" s="76" t="str">
        <f t="shared" si="118"/>
        <v/>
      </c>
      <c r="G1230" s="76" t="str">
        <f t="shared" si="119"/>
        <v/>
      </c>
    </row>
    <row r="1231" spans="1:7">
      <c r="A1231" s="73" t="str">
        <f t="shared" si="114"/>
        <v/>
      </c>
      <c r="B1231" s="74" t="str">
        <f t="shared" si="115"/>
        <v/>
      </c>
      <c r="C1231" s="75" t="str">
        <f>IF(A1231="","",IF(variable,IF(A1231&lt;MortgageCalculator!$L$6*periods_per_year,start_rate,IF(MortgageCalculator!$L$10&gt;=0,MIN(MortgageCalculator!$L$7,start_rate+MortgageCalculator!$L$10*ROUNDUP((A1231-MortgageCalculator!$L$6*periods_per_year)/MortgageCalculator!$L$9,0)),MAX(MortgageCalculator!$L$8,start_rate+MortgageCalculator!$L$10*ROUNDUP((A1231-MortgageCalculator!$L$6*periods_per_year)/MortgageCalculator!$L$9,0)))),start_rate))</f>
        <v/>
      </c>
      <c r="D1231" s="76" t="str">
        <f t="shared" si="116"/>
        <v/>
      </c>
      <c r="E1231" s="76" t="str">
        <f t="shared" si="117"/>
        <v/>
      </c>
      <c r="F1231" s="76" t="str">
        <f t="shared" si="118"/>
        <v/>
      </c>
      <c r="G1231" s="76" t="str">
        <f t="shared" si="119"/>
        <v/>
      </c>
    </row>
    <row r="1232" spans="1:7">
      <c r="A1232" s="73" t="str">
        <f t="shared" si="114"/>
        <v/>
      </c>
      <c r="B1232" s="74" t="str">
        <f t="shared" si="115"/>
        <v/>
      </c>
      <c r="C1232" s="75" t="str">
        <f>IF(A1232="","",IF(variable,IF(A1232&lt;MortgageCalculator!$L$6*periods_per_year,start_rate,IF(MortgageCalculator!$L$10&gt;=0,MIN(MortgageCalculator!$L$7,start_rate+MortgageCalculator!$L$10*ROUNDUP((A1232-MortgageCalculator!$L$6*periods_per_year)/MortgageCalculator!$L$9,0)),MAX(MortgageCalculator!$L$8,start_rate+MortgageCalculator!$L$10*ROUNDUP((A1232-MortgageCalculator!$L$6*periods_per_year)/MortgageCalculator!$L$9,0)))),start_rate))</f>
        <v/>
      </c>
      <c r="D1232" s="76" t="str">
        <f t="shared" si="116"/>
        <v/>
      </c>
      <c r="E1232" s="76" t="str">
        <f t="shared" si="117"/>
        <v/>
      </c>
      <c r="F1232" s="76" t="str">
        <f t="shared" si="118"/>
        <v/>
      </c>
      <c r="G1232" s="76" t="str">
        <f t="shared" si="119"/>
        <v/>
      </c>
    </row>
    <row r="1233" spans="1:7">
      <c r="A1233" s="73" t="str">
        <f t="shared" si="114"/>
        <v/>
      </c>
      <c r="B1233" s="74" t="str">
        <f t="shared" si="115"/>
        <v/>
      </c>
      <c r="C1233" s="75" t="str">
        <f>IF(A1233="","",IF(variable,IF(A1233&lt;MortgageCalculator!$L$6*periods_per_year,start_rate,IF(MortgageCalculator!$L$10&gt;=0,MIN(MortgageCalculator!$L$7,start_rate+MortgageCalculator!$L$10*ROUNDUP((A1233-MortgageCalculator!$L$6*periods_per_year)/MortgageCalculator!$L$9,0)),MAX(MortgageCalculator!$L$8,start_rate+MortgageCalculator!$L$10*ROUNDUP((A1233-MortgageCalculator!$L$6*periods_per_year)/MortgageCalculator!$L$9,0)))),start_rate))</f>
        <v/>
      </c>
      <c r="D1233" s="76" t="str">
        <f t="shared" si="116"/>
        <v/>
      </c>
      <c r="E1233" s="76" t="str">
        <f t="shared" si="117"/>
        <v/>
      </c>
      <c r="F1233" s="76" t="str">
        <f t="shared" si="118"/>
        <v/>
      </c>
      <c r="G1233" s="76" t="str">
        <f t="shared" si="119"/>
        <v/>
      </c>
    </row>
    <row r="1234" spans="1:7">
      <c r="A1234" s="73" t="str">
        <f t="shared" si="114"/>
        <v/>
      </c>
      <c r="B1234" s="74" t="str">
        <f t="shared" si="115"/>
        <v/>
      </c>
      <c r="C1234" s="75" t="str">
        <f>IF(A1234="","",IF(variable,IF(A1234&lt;MortgageCalculator!$L$6*periods_per_year,start_rate,IF(MortgageCalculator!$L$10&gt;=0,MIN(MortgageCalculator!$L$7,start_rate+MortgageCalculator!$L$10*ROUNDUP((A1234-MortgageCalculator!$L$6*periods_per_year)/MortgageCalculator!$L$9,0)),MAX(MortgageCalculator!$L$8,start_rate+MortgageCalculator!$L$10*ROUNDUP((A1234-MortgageCalculator!$L$6*periods_per_year)/MortgageCalculator!$L$9,0)))),start_rate))</f>
        <v/>
      </c>
      <c r="D1234" s="76" t="str">
        <f t="shared" si="116"/>
        <v/>
      </c>
      <c r="E1234" s="76" t="str">
        <f t="shared" si="117"/>
        <v/>
      </c>
      <c r="F1234" s="76" t="str">
        <f t="shared" si="118"/>
        <v/>
      </c>
      <c r="G1234" s="76" t="str">
        <f t="shared" si="119"/>
        <v/>
      </c>
    </row>
    <row r="1235" spans="1:7">
      <c r="A1235" s="73" t="str">
        <f t="shared" si="114"/>
        <v/>
      </c>
      <c r="B1235" s="74" t="str">
        <f t="shared" si="115"/>
        <v/>
      </c>
      <c r="C1235" s="75" t="str">
        <f>IF(A1235="","",IF(variable,IF(A1235&lt;MortgageCalculator!$L$6*periods_per_year,start_rate,IF(MortgageCalculator!$L$10&gt;=0,MIN(MortgageCalculator!$L$7,start_rate+MortgageCalculator!$L$10*ROUNDUP((A1235-MortgageCalculator!$L$6*periods_per_year)/MortgageCalculator!$L$9,0)),MAX(MortgageCalculator!$L$8,start_rate+MortgageCalculator!$L$10*ROUNDUP((A1235-MortgageCalculator!$L$6*periods_per_year)/MortgageCalculator!$L$9,0)))),start_rate))</f>
        <v/>
      </c>
      <c r="D1235" s="76" t="str">
        <f t="shared" si="116"/>
        <v/>
      </c>
      <c r="E1235" s="76" t="str">
        <f t="shared" si="117"/>
        <v/>
      </c>
      <c r="F1235" s="76" t="str">
        <f t="shared" si="118"/>
        <v/>
      </c>
      <c r="G1235" s="76" t="str">
        <f t="shared" si="119"/>
        <v/>
      </c>
    </row>
    <row r="1236" spans="1:7">
      <c r="A1236" s="73" t="str">
        <f t="shared" si="114"/>
        <v/>
      </c>
      <c r="B1236" s="74" t="str">
        <f t="shared" si="115"/>
        <v/>
      </c>
      <c r="C1236" s="75" t="str">
        <f>IF(A1236="","",IF(variable,IF(A1236&lt;MortgageCalculator!$L$6*periods_per_year,start_rate,IF(MortgageCalculator!$L$10&gt;=0,MIN(MortgageCalculator!$L$7,start_rate+MortgageCalculator!$L$10*ROUNDUP((A1236-MortgageCalculator!$L$6*periods_per_year)/MortgageCalculator!$L$9,0)),MAX(MortgageCalculator!$L$8,start_rate+MortgageCalculator!$L$10*ROUNDUP((A1236-MortgageCalculator!$L$6*periods_per_year)/MortgageCalculator!$L$9,0)))),start_rate))</f>
        <v/>
      </c>
      <c r="D1236" s="76" t="str">
        <f t="shared" si="116"/>
        <v/>
      </c>
      <c r="E1236" s="76" t="str">
        <f t="shared" si="117"/>
        <v/>
      </c>
      <c r="F1236" s="76" t="str">
        <f t="shared" si="118"/>
        <v/>
      </c>
      <c r="G1236" s="76" t="str">
        <f t="shared" si="119"/>
        <v/>
      </c>
    </row>
    <row r="1237" spans="1:7">
      <c r="A1237" s="73" t="str">
        <f t="shared" si="114"/>
        <v/>
      </c>
      <c r="B1237" s="74" t="str">
        <f t="shared" si="115"/>
        <v/>
      </c>
      <c r="C1237" s="75" t="str">
        <f>IF(A1237="","",IF(variable,IF(A1237&lt;MortgageCalculator!$L$6*periods_per_year,start_rate,IF(MortgageCalculator!$L$10&gt;=0,MIN(MortgageCalculator!$L$7,start_rate+MortgageCalculator!$L$10*ROUNDUP((A1237-MortgageCalculator!$L$6*periods_per_year)/MortgageCalculator!$L$9,0)),MAX(MortgageCalculator!$L$8,start_rate+MortgageCalculator!$L$10*ROUNDUP((A1237-MortgageCalculator!$L$6*periods_per_year)/MortgageCalculator!$L$9,0)))),start_rate))</f>
        <v/>
      </c>
      <c r="D1237" s="76" t="str">
        <f t="shared" si="116"/>
        <v/>
      </c>
      <c r="E1237" s="76" t="str">
        <f t="shared" si="117"/>
        <v/>
      </c>
      <c r="F1237" s="76" t="str">
        <f t="shared" si="118"/>
        <v/>
      </c>
      <c r="G1237" s="76" t="str">
        <f t="shared" si="119"/>
        <v/>
      </c>
    </row>
    <row r="1238" spans="1:7">
      <c r="A1238" s="73" t="str">
        <f t="shared" si="114"/>
        <v/>
      </c>
      <c r="B1238" s="74" t="str">
        <f t="shared" si="115"/>
        <v/>
      </c>
      <c r="C1238" s="75" t="str">
        <f>IF(A1238="","",IF(variable,IF(A1238&lt;MortgageCalculator!$L$6*periods_per_year,start_rate,IF(MortgageCalculator!$L$10&gt;=0,MIN(MortgageCalculator!$L$7,start_rate+MortgageCalculator!$L$10*ROUNDUP((A1238-MortgageCalculator!$L$6*periods_per_year)/MortgageCalculator!$L$9,0)),MAX(MortgageCalculator!$L$8,start_rate+MortgageCalculator!$L$10*ROUNDUP((A1238-MortgageCalculator!$L$6*periods_per_year)/MortgageCalculator!$L$9,0)))),start_rate))</f>
        <v/>
      </c>
      <c r="D1238" s="76" t="str">
        <f t="shared" si="116"/>
        <v/>
      </c>
      <c r="E1238" s="76" t="str">
        <f t="shared" si="117"/>
        <v/>
      </c>
      <c r="F1238" s="76" t="str">
        <f t="shared" si="118"/>
        <v/>
      </c>
      <c r="G1238" s="76" t="str">
        <f t="shared" si="119"/>
        <v/>
      </c>
    </row>
    <row r="1239" spans="1:7">
      <c r="A1239" s="73" t="str">
        <f t="shared" si="114"/>
        <v/>
      </c>
      <c r="B1239" s="74" t="str">
        <f t="shared" si="115"/>
        <v/>
      </c>
      <c r="C1239" s="75" t="str">
        <f>IF(A1239="","",IF(variable,IF(A1239&lt;MortgageCalculator!$L$6*periods_per_year,start_rate,IF(MortgageCalculator!$L$10&gt;=0,MIN(MortgageCalculator!$L$7,start_rate+MortgageCalculator!$L$10*ROUNDUP((A1239-MortgageCalculator!$L$6*periods_per_year)/MortgageCalculator!$L$9,0)),MAX(MortgageCalculator!$L$8,start_rate+MortgageCalculator!$L$10*ROUNDUP((A1239-MortgageCalculator!$L$6*periods_per_year)/MortgageCalculator!$L$9,0)))),start_rate))</f>
        <v/>
      </c>
      <c r="D1239" s="76" t="str">
        <f t="shared" si="116"/>
        <v/>
      </c>
      <c r="E1239" s="76" t="str">
        <f t="shared" si="117"/>
        <v/>
      </c>
      <c r="F1239" s="76" t="str">
        <f t="shared" si="118"/>
        <v/>
      </c>
      <c r="G1239" s="76" t="str">
        <f t="shared" si="119"/>
        <v/>
      </c>
    </row>
    <row r="1240" spans="1:7">
      <c r="A1240" s="73" t="str">
        <f t="shared" si="114"/>
        <v/>
      </c>
      <c r="B1240" s="74" t="str">
        <f t="shared" si="115"/>
        <v/>
      </c>
      <c r="C1240" s="75" t="str">
        <f>IF(A1240="","",IF(variable,IF(A1240&lt;MortgageCalculator!$L$6*periods_per_year,start_rate,IF(MortgageCalculator!$L$10&gt;=0,MIN(MortgageCalculator!$L$7,start_rate+MortgageCalculator!$L$10*ROUNDUP((A1240-MortgageCalculator!$L$6*periods_per_year)/MortgageCalculator!$L$9,0)),MAX(MortgageCalculator!$L$8,start_rate+MortgageCalculator!$L$10*ROUNDUP((A1240-MortgageCalculator!$L$6*periods_per_year)/MortgageCalculator!$L$9,0)))),start_rate))</f>
        <v/>
      </c>
      <c r="D1240" s="76" t="str">
        <f t="shared" si="116"/>
        <v/>
      </c>
      <c r="E1240" s="76" t="str">
        <f t="shared" si="117"/>
        <v/>
      </c>
      <c r="F1240" s="76" t="str">
        <f t="shared" si="118"/>
        <v/>
      </c>
      <c r="G1240" s="76" t="str">
        <f t="shared" si="119"/>
        <v/>
      </c>
    </row>
    <row r="1241" spans="1:7">
      <c r="A1241" s="73" t="str">
        <f t="shared" si="114"/>
        <v/>
      </c>
      <c r="B1241" s="74" t="str">
        <f t="shared" si="115"/>
        <v/>
      </c>
      <c r="C1241" s="75" t="str">
        <f>IF(A1241="","",IF(variable,IF(A1241&lt;MortgageCalculator!$L$6*periods_per_year,start_rate,IF(MortgageCalculator!$L$10&gt;=0,MIN(MortgageCalculator!$L$7,start_rate+MortgageCalculator!$L$10*ROUNDUP((A1241-MortgageCalculator!$L$6*periods_per_year)/MortgageCalculator!$L$9,0)),MAX(MortgageCalculator!$L$8,start_rate+MortgageCalculator!$L$10*ROUNDUP((A1241-MortgageCalculator!$L$6*periods_per_year)/MortgageCalculator!$L$9,0)))),start_rate))</f>
        <v/>
      </c>
      <c r="D1241" s="76" t="str">
        <f t="shared" si="116"/>
        <v/>
      </c>
      <c r="E1241" s="76" t="str">
        <f t="shared" si="117"/>
        <v/>
      </c>
      <c r="F1241" s="76" t="str">
        <f t="shared" si="118"/>
        <v/>
      </c>
      <c r="G1241" s="76" t="str">
        <f t="shared" si="119"/>
        <v/>
      </c>
    </row>
    <row r="1242" spans="1:7">
      <c r="A1242" s="73" t="str">
        <f t="shared" si="114"/>
        <v/>
      </c>
      <c r="B1242" s="74" t="str">
        <f t="shared" si="115"/>
        <v/>
      </c>
      <c r="C1242" s="75" t="str">
        <f>IF(A1242="","",IF(variable,IF(A1242&lt;MortgageCalculator!$L$6*periods_per_year,start_rate,IF(MortgageCalculator!$L$10&gt;=0,MIN(MortgageCalculator!$L$7,start_rate+MortgageCalculator!$L$10*ROUNDUP((A1242-MortgageCalculator!$L$6*periods_per_year)/MortgageCalculator!$L$9,0)),MAX(MortgageCalculator!$L$8,start_rate+MortgageCalculator!$L$10*ROUNDUP((A1242-MortgageCalculator!$L$6*periods_per_year)/MortgageCalculator!$L$9,0)))),start_rate))</f>
        <v/>
      </c>
      <c r="D1242" s="76" t="str">
        <f t="shared" si="116"/>
        <v/>
      </c>
      <c r="E1242" s="76" t="str">
        <f t="shared" si="117"/>
        <v/>
      </c>
      <c r="F1242" s="76" t="str">
        <f t="shared" si="118"/>
        <v/>
      </c>
      <c r="G1242" s="76" t="str">
        <f t="shared" si="119"/>
        <v/>
      </c>
    </row>
    <row r="1243" spans="1:7">
      <c r="A1243" s="73" t="str">
        <f t="shared" si="114"/>
        <v/>
      </c>
      <c r="B1243" s="74" t="str">
        <f t="shared" si="115"/>
        <v/>
      </c>
      <c r="C1243" s="75" t="str">
        <f>IF(A1243="","",IF(variable,IF(A1243&lt;MortgageCalculator!$L$6*periods_per_year,start_rate,IF(MortgageCalculator!$L$10&gt;=0,MIN(MortgageCalculator!$L$7,start_rate+MortgageCalculator!$L$10*ROUNDUP((A1243-MortgageCalculator!$L$6*periods_per_year)/MortgageCalculator!$L$9,0)),MAX(MortgageCalculator!$L$8,start_rate+MortgageCalculator!$L$10*ROUNDUP((A1243-MortgageCalculator!$L$6*periods_per_year)/MortgageCalculator!$L$9,0)))),start_rate))</f>
        <v/>
      </c>
      <c r="D1243" s="76" t="str">
        <f t="shared" si="116"/>
        <v/>
      </c>
      <c r="E1243" s="76" t="str">
        <f t="shared" si="117"/>
        <v/>
      </c>
      <c r="F1243" s="76" t="str">
        <f t="shared" si="118"/>
        <v/>
      </c>
      <c r="G1243" s="76" t="str">
        <f t="shared" si="119"/>
        <v/>
      </c>
    </row>
    <row r="1244" spans="1:7">
      <c r="A1244" s="73" t="str">
        <f t="shared" si="114"/>
        <v/>
      </c>
      <c r="B1244" s="74" t="str">
        <f t="shared" si="115"/>
        <v/>
      </c>
      <c r="C1244" s="75" t="str">
        <f>IF(A1244="","",IF(variable,IF(A1244&lt;MortgageCalculator!$L$6*periods_per_year,start_rate,IF(MortgageCalculator!$L$10&gt;=0,MIN(MortgageCalculator!$L$7,start_rate+MortgageCalculator!$L$10*ROUNDUP((A1244-MortgageCalculator!$L$6*periods_per_year)/MortgageCalculator!$L$9,0)),MAX(MortgageCalculator!$L$8,start_rate+MortgageCalculator!$L$10*ROUNDUP((A1244-MortgageCalculator!$L$6*periods_per_year)/MortgageCalculator!$L$9,0)))),start_rate))</f>
        <v/>
      </c>
      <c r="D1244" s="76" t="str">
        <f t="shared" si="116"/>
        <v/>
      </c>
      <c r="E1244" s="76" t="str">
        <f t="shared" si="117"/>
        <v/>
      </c>
      <c r="F1244" s="76" t="str">
        <f t="shared" si="118"/>
        <v/>
      </c>
      <c r="G1244" s="76" t="str">
        <f t="shared" si="119"/>
        <v/>
      </c>
    </row>
    <row r="1245" spans="1:7">
      <c r="A1245" s="73" t="str">
        <f t="shared" si="114"/>
        <v/>
      </c>
      <c r="B1245" s="74" t="str">
        <f t="shared" si="115"/>
        <v/>
      </c>
      <c r="C1245" s="75" t="str">
        <f>IF(A1245="","",IF(variable,IF(A1245&lt;MortgageCalculator!$L$6*periods_per_year,start_rate,IF(MortgageCalculator!$L$10&gt;=0,MIN(MortgageCalculator!$L$7,start_rate+MortgageCalculator!$L$10*ROUNDUP((A1245-MortgageCalculator!$L$6*periods_per_year)/MortgageCalculator!$L$9,0)),MAX(MortgageCalculator!$L$8,start_rate+MortgageCalculator!$L$10*ROUNDUP((A1245-MortgageCalculator!$L$6*periods_per_year)/MortgageCalculator!$L$9,0)))),start_rate))</f>
        <v/>
      </c>
      <c r="D1245" s="76" t="str">
        <f t="shared" si="116"/>
        <v/>
      </c>
      <c r="E1245" s="76" t="str">
        <f t="shared" si="117"/>
        <v/>
      </c>
      <c r="F1245" s="76" t="str">
        <f t="shared" si="118"/>
        <v/>
      </c>
      <c r="G1245" s="76" t="str">
        <f t="shared" si="119"/>
        <v/>
      </c>
    </row>
    <row r="1246" spans="1:7">
      <c r="A1246" s="73" t="str">
        <f t="shared" si="114"/>
        <v/>
      </c>
      <c r="B1246" s="74" t="str">
        <f t="shared" si="115"/>
        <v/>
      </c>
      <c r="C1246" s="75" t="str">
        <f>IF(A1246="","",IF(variable,IF(A1246&lt;MortgageCalculator!$L$6*periods_per_year,start_rate,IF(MortgageCalculator!$L$10&gt;=0,MIN(MortgageCalculator!$L$7,start_rate+MortgageCalculator!$L$10*ROUNDUP((A1246-MortgageCalculator!$L$6*periods_per_year)/MortgageCalculator!$L$9,0)),MAX(MortgageCalculator!$L$8,start_rate+MortgageCalculator!$L$10*ROUNDUP((A1246-MortgageCalculator!$L$6*periods_per_year)/MortgageCalculator!$L$9,0)))),start_rate))</f>
        <v/>
      </c>
      <c r="D1246" s="76" t="str">
        <f t="shared" si="116"/>
        <v/>
      </c>
      <c r="E1246" s="76" t="str">
        <f t="shared" si="117"/>
        <v/>
      </c>
      <c r="F1246" s="76" t="str">
        <f t="shared" si="118"/>
        <v/>
      </c>
      <c r="G1246" s="76" t="str">
        <f t="shared" si="119"/>
        <v/>
      </c>
    </row>
    <row r="1247" spans="1:7">
      <c r="A1247" s="73" t="str">
        <f t="shared" si="114"/>
        <v/>
      </c>
      <c r="B1247" s="74" t="str">
        <f t="shared" si="115"/>
        <v/>
      </c>
      <c r="C1247" s="75" t="str">
        <f>IF(A1247="","",IF(variable,IF(A1247&lt;MortgageCalculator!$L$6*periods_per_year,start_rate,IF(MortgageCalculator!$L$10&gt;=0,MIN(MortgageCalculator!$L$7,start_rate+MortgageCalculator!$L$10*ROUNDUP((A1247-MortgageCalculator!$L$6*periods_per_year)/MortgageCalculator!$L$9,0)),MAX(MortgageCalculator!$L$8,start_rate+MortgageCalculator!$L$10*ROUNDUP((A1247-MortgageCalculator!$L$6*periods_per_year)/MortgageCalculator!$L$9,0)))),start_rate))</f>
        <v/>
      </c>
      <c r="D1247" s="76" t="str">
        <f t="shared" si="116"/>
        <v/>
      </c>
      <c r="E1247" s="76" t="str">
        <f t="shared" si="117"/>
        <v/>
      </c>
      <c r="F1247" s="76" t="str">
        <f t="shared" si="118"/>
        <v/>
      </c>
      <c r="G1247" s="76" t="str">
        <f t="shared" si="119"/>
        <v/>
      </c>
    </row>
    <row r="1248" spans="1:7">
      <c r="A1248" s="73" t="str">
        <f t="shared" si="114"/>
        <v/>
      </c>
      <c r="B1248" s="74" t="str">
        <f t="shared" si="115"/>
        <v/>
      </c>
      <c r="C1248" s="75" t="str">
        <f>IF(A1248="","",IF(variable,IF(A1248&lt;MortgageCalculator!$L$6*periods_per_year,start_rate,IF(MortgageCalculator!$L$10&gt;=0,MIN(MortgageCalculator!$L$7,start_rate+MortgageCalculator!$L$10*ROUNDUP((A1248-MortgageCalculator!$L$6*periods_per_year)/MortgageCalculator!$L$9,0)),MAX(MortgageCalculator!$L$8,start_rate+MortgageCalculator!$L$10*ROUNDUP((A1248-MortgageCalculator!$L$6*periods_per_year)/MortgageCalculator!$L$9,0)))),start_rate))</f>
        <v/>
      </c>
      <c r="D1248" s="76" t="str">
        <f t="shared" si="116"/>
        <v/>
      </c>
      <c r="E1248" s="76" t="str">
        <f t="shared" si="117"/>
        <v/>
      </c>
      <c r="F1248" s="76" t="str">
        <f t="shared" si="118"/>
        <v/>
      </c>
      <c r="G1248" s="76" t="str">
        <f t="shared" si="119"/>
        <v/>
      </c>
    </row>
    <row r="1249" spans="1:7">
      <c r="A1249" s="73" t="str">
        <f t="shared" si="114"/>
        <v/>
      </c>
      <c r="B1249" s="74" t="str">
        <f t="shared" si="115"/>
        <v/>
      </c>
      <c r="C1249" s="75" t="str">
        <f>IF(A1249="","",IF(variable,IF(A1249&lt;MortgageCalculator!$L$6*periods_per_year,start_rate,IF(MortgageCalculator!$L$10&gt;=0,MIN(MortgageCalculator!$L$7,start_rate+MortgageCalculator!$L$10*ROUNDUP((A1249-MortgageCalculator!$L$6*periods_per_year)/MortgageCalculator!$L$9,0)),MAX(MortgageCalculator!$L$8,start_rate+MortgageCalculator!$L$10*ROUNDUP((A1249-MortgageCalculator!$L$6*periods_per_year)/MortgageCalculator!$L$9,0)))),start_rate))</f>
        <v/>
      </c>
      <c r="D1249" s="76" t="str">
        <f t="shared" si="116"/>
        <v/>
      </c>
      <c r="E1249" s="76" t="str">
        <f t="shared" si="117"/>
        <v/>
      </c>
      <c r="F1249" s="76" t="str">
        <f t="shared" si="118"/>
        <v/>
      </c>
      <c r="G1249" s="76" t="str">
        <f t="shared" si="119"/>
        <v/>
      </c>
    </row>
    <row r="1250" spans="1:7">
      <c r="A1250" s="73" t="str">
        <f t="shared" si="114"/>
        <v/>
      </c>
      <c r="B1250" s="74" t="str">
        <f t="shared" si="115"/>
        <v/>
      </c>
      <c r="C1250" s="75" t="str">
        <f>IF(A1250="","",IF(variable,IF(A1250&lt;MortgageCalculator!$L$6*periods_per_year,start_rate,IF(MortgageCalculator!$L$10&gt;=0,MIN(MortgageCalculator!$L$7,start_rate+MortgageCalculator!$L$10*ROUNDUP((A1250-MortgageCalculator!$L$6*periods_per_year)/MortgageCalculator!$L$9,0)),MAX(MortgageCalculator!$L$8,start_rate+MortgageCalculator!$L$10*ROUNDUP((A1250-MortgageCalculator!$L$6*periods_per_year)/MortgageCalculator!$L$9,0)))),start_rate))</f>
        <v/>
      </c>
      <c r="D1250" s="76" t="str">
        <f t="shared" si="116"/>
        <v/>
      </c>
      <c r="E1250" s="76" t="str">
        <f t="shared" si="117"/>
        <v/>
      </c>
      <c r="F1250" s="76" t="str">
        <f t="shared" si="118"/>
        <v/>
      </c>
      <c r="G1250" s="76" t="str">
        <f t="shared" si="119"/>
        <v/>
      </c>
    </row>
    <row r="1251" spans="1:7">
      <c r="A1251" s="73" t="str">
        <f t="shared" si="114"/>
        <v/>
      </c>
      <c r="B1251" s="74" t="str">
        <f t="shared" si="115"/>
        <v/>
      </c>
      <c r="C1251" s="75" t="str">
        <f>IF(A1251="","",IF(variable,IF(A1251&lt;MortgageCalculator!$L$6*periods_per_year,start_rate,IF(MortgageCalculator!$L$10&gt;=0,MIN(MortgageCalculator!$L$7,start_rate+MortgageCalculator!$L$10*ROUNDUP((A1251-MortgageCalculator!$L$6*periods_per_year)/MortgageCalculator!$L$9,0)),MAX(MortgageCalculator!$L$8,start_rate+MortgageCalculator!$L$10*ROUNDUP((A1251-MortgageCalculator!$L$6*periods_per_year)/MortgageCalculator!$L$9,0)))),start_rate))</f>
        <v/>
      </c>
      <c r="D1251" s="76" t="str">
        <f t="shared" si="116"/>
        <v/>
      </c>
      <c r="E1251" s="76" t="str">
        <f t="shared" si="117"/>
        <v/>
      </c>
      <c r="F1251" s="76" t="str">
        <f t="shared" si="118"/>
        <v/>
      </c>
      <c r="G1251" s="76" t="str">
        <f t="shared" si="119"/>
        <v/>
      </c>
    </row>
    <row r="1252" spans="1:7">
      <c r="A1252" s="73" t="str">
        <f t="shared" si="114"/>
        <v/>
      </c>
      <c r="B1252" s="74" t="str">
        <f t="shared" si="115"/>
        <v/>
      </c>
      <c r="C1252" s="75" t="str">
        <f>IF(A1252="","",IF(variable,IF(A1252&lt;MortgageCalculator!$L$6*periods_per_year,start_rate,IF(MortgageCalculator!$L$10&gt;=0,MIN(MortgageCalculator!$L$7,start_rate+MortgageCalculator!$L$10*ROUNDUP((A1252-MortgageCalculator!$L$6*periods_per_year)/MortgageCalculator!$L$9,0)),MAX(MortgageCalculator!$L$8,start_rate+MortgageCalculator!$L$10*ROUNDUP((A1252-MortgageCalculator!$L$6*periods_per_year)/MortgageCalculator!$L$9,0)))),start_rate))</f>
        <v/>
      </c>
      <c r="D1252" s="76" t="str">
        <f t="shared" si="116"/>
        <v/>
      </c>
      <c r="E1252" s="76" t="str">
        <f t="shared" si="117"/>
        <v/>
      </c>
      <c r="F1252" s="76" t="str">
        <f t="shared" si="118"/>
        <v/>
      </c>
      <c r="G1252" s="76" t="str">
        <f t="shared" si="119"/>
        <v/>
      </c>
    </row>
    <row r="1253" spans="1:7">
      <c r="A1253" s="73" t="str">
        <f t="shared" si="114"/>
        <v/>
      </c>
      <c r="B1253" s="74" t="str">
        <f t="shared" si="115"/>
        <v/>
      </c>
      <c r="C1253" s="75" t="str">
        <f>IF(A1253="","",IF(variable,IF(A1253&lt;MortgageCalculator!$L$6*periods_per_year,start_rate,IF(MortgageCalculator!$L$10&gt;=0,MIN(MortgageCalculator!$L$7,start_rate+MortgageCalculator!$L$10*ROUNDUP((A1253-MortgageCalculator!$L$6*periods_per_year)/MortgageCalculator!$L$9,0)),MAX(MortgageCalculator!$L$8,start_rate+MortgageCalculator!$L$10*ROUNDUP((A1253-MortgageCalculator!$L$6*periods_per_year)/MortgageCalculator!$L$9,0)))),start_rate))</f>
        <v/>
      </c>
      <c r="D1253" s="76" t="str">
        <f t="shared" si="116"/>
        <v/>
      </c>
      <c r="E1253" s="76" t="str">
        <f t="shared" si="117"/>
        <v/>
      </c>
      <c r="F1253" s="76" t="str">
        <f t="shared" si="118"/>
        <v/>
      </c>
      <c r="G1253" s="76" t="str">
        <f t="shared" si="119"/>
        <v/>
      </c>
    </row>
    <row r="1254" spans="1:7">
      <c r="A1254" s="73" t="str">
        <f t="shared" si="114"/>
        <v/>
      </c>
      <c r="B1254" s="74" t="str">
        <f t="shared" si="115"/>
        <v/>
      </c>
      <c r="C1254" s="75" t="str">
        <f>IF(A1254="","",IF(variable,IF(A1254&lt;MortgageCalculator!$L$6*periods_per_year,start_rate,IF(MortgageCalculator!$L$10&gt;=0,MIN(MortgageCalculator!$L$7,start_rate+MortgageCalculator!$L$10*ROUNDUP((A1254-MortgageCalculator!$L$6*periods_per_year)/MortgageCalculator!$L$9,0)),MAX(MortgageCalculator!$L$8,start_rate+MortgageCalculator!$L$10*ROUNDUP((A1254-MortgageCalculator!$L$6*periods_per_year)/MortgageCalculator!$L$9,0)))),start_rate))</f>
        <v/>
      </c>
      <c r="D1254" s="76" t="str">
        <f t="shared" si="116"/>
        <v/>
      </c>
      <c r="E1254" s="76" t="str">
        <f t="shared" si="117"/>
        <v/>
      </c>
      <c r="F1254" s="76" t="str">
        <f t="shared" si="118"/>
        <v/>
      </c>
      <c r="G1254" s="76" t="str">
        <f t="shared" si="119"/>
        <v/>
      </c>
    </row>
    <row r="1255" spans="1:7">
      <c r="A1255" s="73" t="str">
        <f t="shared" si="114"/>
        <v/>
      </c>
      <c r="B1255" s="74" t="str">
        <f t="shared" si="115"/>
        <v/>
      </c>
      <c r="C1255" s="75" t="str">
        <f>IF(A1255="","",IF(variable,IF(A1255&lt;MortgageCalculator!$L$6*periods_per_year,start_rate,IF(MortgageCalculator!$L$10&gt;=0,MIN(MortgageCalculator!$L$7,start_rate+MortgageCalculator!$L$10*ROUNDUP((A1255-MortgageCalculator!$L$6*periods_per_year)/MortgageCalculator!$L$9,0)),MAX(MortgageCalculator!$L$8,start_rate+MortgageCalculator!$L$10*ROUNDUP((A1255-MortgageCalculator!$L$6*periods_per_year)/MortgageCalculator!$L$9,0)))),start_rate))</f>
        <v/>
      </c>
      <c r="D1255" s="76" t="str">
        <f t="shared" si="116"/>
        <v/>
      </c>
      <c r="E1255" s="76" t="str">
        <f t="shared" si="117"/>
        <v/>
      </c>
      <c r="F1255" s="76" t="str">
        <f t="shared" si="118"/>
        <v/>
      </c>
      <c r="G1255" s="76" t="str">
        <f t="shared" si="119"/>
        <v/>
      </c>
    </row>
    <row r="1256" spans="1:7">
      <c r="A1256" s="73" t="str">
        <f t="shared" si="114"/>
        <v/>
      </c>
      <c r="B1256" s="74" t="str">
        <f t="shared" si="115"/>
        <v/>
      </c>
      <c r="C1256" s="75" t="str">
        <f>IF(A1256="","",IF(variable,IF(A1256&lt;MortgageCalculator!$L$6*periods_per_year,start_rate,IF(MortgageCalculator!$L$10&gt;=0,MIN(MortgageCalculator!$L$7,start_rate+MortgageCalculator!$L$10*ROUNDUP((A1256-MortgageCalculator!$L$6*periods_per_year)/MortgageCalculator!$L$9,0)),MAX(MortgageCalculator!$L$8,start_rate+MortgageCalculator!$L$10*ROUNDUP((A1256-MortgageCalculator!$L$6*periods_per_year)/MortgageCalculator!$L$9,0)))),start_rate))</f>
        <v/>
      </c>
      <c r="D1256" s="76" t="str">
        <f t="shared" si="116"/>
        <v/>
      </c>
      <c r="E1256" s="76" t="str">
        <f t="shared" si="117"/>
        <v/>
      </c>
      <c r="F1256" s="76" t="str">
        <f t="shared" si="118"/>
        <v/>
      </c>
      <c r="G1256" s="76" t="str">
        <f t="shared" si="119"/>
        <v/>
      </c>
    </row>
    <row r="1257" spans="1:7">
      <c r="A1257" s="73" t="str">
        <f t="shared" si="114"/>
        <v/>
      </c>
      <c r="B1257" s="74" t="str">
        <f t="shared" si="115"/>
        <v/>
      </c>
      <c r="C1257" s="75" t="str">
        <f>IF(A1257="","",IF(variable,IF(A1257&lt;MortgageCalculator!$L$6*periods_per_year,start_rate,IF(MortgageCalculator!$L$10&gt;=0,MIN(MortgageCalculator!$L$7,start_rate+MortgageCalculator!$L$10*ROUNDUP((A1257-MortgageCalculator!$L$6*periods_per_year)/MortgageCalculator!$L$9,0)),MAX(MortgageCalculator!$L$8,start_rate+MortgageCalculator!$L$10*ROUNDUP((A1257-MortgageCalculator!$L$6*periods_per_year)/MortgageCalculator!$L$9,0)))),start_rate))</f>
        <v/>
      </c>
      <c r="D1257" s="76" t="str">
        <f t="shared" si="116"/>
        <v/>
      </c>
      <c r="E1257" s="76" t="str">
        <f t="shared" si="117"/>
        <v/>
      </c>
      <c r="F1257" s="76" t="str">
        <f t="shared" si="118"/>
        <v/>
      </c>
      <c r="G1257" s="76" t="str">
        <f t="shared" si="119"/>
        <v/>
      </c>
    </row>
    <row r="1258" spans="1:7">
      <c r="A1258" s="73" t="str">
        <f t="shared" si="114"/>
        <v/>
      </c>
      <c r="B1258" s="74" t="str">
        <f t="shared" si="115"/>
        <v/>
      </c>
      <c r="C1258" s="75" t="str">
        <f>IF(A1258="","",IF(variable,IF(A1258&lt;MortgageCalculator!$L$6*periods_per_year,start_rate,IF(MortgageCalculator!$L$10&gt;=0,MIN(MortgageCalculator!$L$7,start_rate+MortgageCalculator!$L$10*ROUNDUP((A1258-MortgageCalculator!$L$6*periods_per_year)/MortgageCalculator!$L$9,0)),MAX(MortgageCalculator!$L$8,start_rate+MortgageCalculator!$L$10*ROUNDUP((A1258-MortgageCalculator!$L$6*periods_per_year)/MortgageCalculator!$L$9,0)))),start_rate))</f>
        <v/>
      </c>
      <c r="D1258" s="76" t="str">
        <f t="shared" si="116"/>
        <v/>
      </c>
      <c r="E1258" s="76" t="str">
        <f t="shared" si="117"/>
        <v/>
      </c>
      <c r="F1258" s="76" t="str">
        <f t="shared" si="118"/>
        <v/>
      </c>
      <c r="G1258" s="76" t="str">
        <f t="shared" si="119"/>
        <v/>
      </c>
    </row>
    <row r="1259" spans="1:7">
      <c r="A1259" s="73" t="str">
        <f t="shared" si="114"/>
        <v/>
      </c>
      <c r="B1259" s="74" t="str">
        <f t="shared" si="115"/>
        <v/>
      </c>
      <c r="C1259" s="75" t="str">
        <f>IF(A1259="","",IF(variable,IF(A1259&lt;MortgageCalculator!$L$6*periods_per_year,start_rate,IF(MortgageCalculator!$L$10&gt;=0,MIN(MortgageCalculator!$L$7,start_rate+MortgageCalculator!$L$10*ROUNDUP((A1259-MortgageCalculator!$L$6*periods_per_year)/MortgageCalculator!$L$9,0)),MAX(MortgageCalculator!$L$8,start_rate+MortgageCalculator!$L$10*ROUNDUP((A1259-MortgageCalculator!$L$6*periods_per_year)/MortgageCalculator!$L$9,0)))),start_rate))</f>
        <v/>
      </c>
      <c r="D1259" s="76" t="str">
        <f t="shared" si="116"/>
        <v/>
      </c>
      <c r="E1259" s="76" t="str">
        <f t="shared" si="117"/>
        <v/>
      </c>
      <c r="F1259" s="76" t="str">
        <f t="shared" si="118"/>
        <v/>
      </c>
      <c r="G1259" s="76" t="str">
        <f t="shared" si="119"/>
        <v/>
      </c>
    </row>
    <row r="1260" spans="1:7">
      <c r="A1260" s="73" t="str">
        <f t="shared" si="114"/>
        <v/>
      </c>
      <c r="B1260" s="74" t="str">
        <f t="shared" si="115"/>
        <v/>
      </c>
      <c r="C1260" s="75" t="str">
        <f>IF(A1260="","",IF(variable,IF(A1260&lt;MortgageCalculator!$L$6*periods_per_year,start_rate,IF(MortgageCalculator!$L$10&gt;=0,MIN(MortgageCalculator!$L$7,start_rate+MortgageCalculator!$L$10*ROUNDUP((A1260-MortgageCalculator!$L$6*periods_per_year)/MortgageCalculator!$L$9,0)),MAX(MortgageCalculator!$L$8,start_rate+MortgageCalculator!$L$10*ROUNDUP((A1260-MortgageCalculator!$L$6*periods_per_year)/MortgageCalculator!$L$9,0)))),start_rate))</f>
        <v/>
      </c>
      <c r="D1260" s="76" t="str">
        <f t="shared" si="116"/>
        <v/>
      </c>
      <c r="E1260" s="76" t="str">
        <f t="shared" si="117"/>
        <v/>
      </c>
      <c r="F1260" s="76" t="str">
        <f t="shared" si="118"/>
        <v/>
      </c>
      <c r="G1260" s="76" t="str">
        <f t="shared" si="119"/>
        <v/>
      </c>
    </row>
    <row r="1261" spans="1:7">
      <c r="A1261" s="73" t="str">
        <f t="shared" si="114"/>
        <v/>
      </c>
      <c r="B1261" s="74" t="str">
        <f t="shared" si="115"/>
        <v/>
      </c>
      <c r="C1261" s="75" t="str">
        <f>IF(A1261="","",IF(variable,IF(A1261&lt;MortgageCalculator!$L$6*periods_per_year,start_rate,IF(MortgageCalculator!$L$10&gt;=0,MIN(MortgageCalculator!$L$7,start_rate+MortgageCalculator!$L$10*ROUNDUP((A1261-MortgageCalculator!$L$6*periods_per_year)/MortgageCalculator!$L$9,0)),MAX(MortgageCalculator!$L$8,start_rate+MortgageCalculator!$L$10*ROUNDUP((A1261-MortgageCalculator!$L$6*periods_per_year)/MortgageCalculator!$L$9,0)))),start_rate))</f>
        <v/>
      </c>
      <c r="D1261" s="76" t="str">
        <f t="shared" si="116"/>
        <v/>
      </c>
      <c r="E1261" s="76" t="str">
        <f t="shared" si="117"/>
        <v/>
      </c>
      <c r="F1261" s="76" t="str">
        <f t="shared" si="118"/>
        <v/>
      </c>
      <c r="G1261" s="76" t="str">
        <f t="shared" si="119"/>
        <v/>
      </c>
    </row>
    <row r="1262" spans="1:7">
      <c r="A1262" s="73" t="str">
        <f t="shared" si="114"/>
        <v/>
      </c>
      <c r="B1262" s="74" t="str">
        <f t="shared" si="115"/>
        <v/>
      </c>
      <c r="C1262" s="75" t="str">
        <f>IF(A1262="","",IF(variable,IF(A1262&lt;MortgageCalculator!$L$6*periods_per_year,start_rate,IF(MortgageCalculator!$L$10&gt;=0,MIN(MortgageCalculator!$L$7,start_rate+MortgageCalculator!$L$10*ROUNDUP((A1262-MortgageCalculator!$L$6*periods_per_year)/MortgageCalculator!$L$9,0)),MAX(MortgageCalculator!$L$8,start_rate+MortgageCalculator!$L$10*ROUNDUP((A1262-MortgageCalculator!$L$6*periods_per_year)/MortgageCalculator!$L$9,0)))),start_rate))</f>
        <v/>
      </c>
      <c r="D1262" s="76" t="str">
        <f t="shared" si="116"/>
        <v/>
      </c>
      <c r="E1262" s="76" t="str">
        <f t="shared" si="117"/>
        <v/>
      </c>
      <c r="F1262" s="76" t="str">
        <f t="shared" si="118"/>
        <v/>
      </c>
      <c r="G1262" s="76" t="str">
        <f t="shared" si="119"/>
        <v/>
      </c>
    </row>
    <row r="1263" spans="1:7">
      <c r="A1263" s="73" t="str">
        <f t="shared" si="114"/>
        <v/>
      </c>
      <c r="B1263" s="74" t="str">
        <f t="shared" si="115"/>
        <v/>
      </c>
      <c r="C1263" s="75" t="str">
        <f>IF(A1263="","",IF(variable,IF(A1263&lt;MortgageCalculator!$L$6*periods_per_year,start_rate,IF(MortgageCalculator!$L$10&gt;=0,MIN(MortgageCalculator!$L$7,start_rate+MortgageCalculator!$L$10*ROUNDUP((A1263-MortgageCalculator!$L$6*periods_per_year)/MortgageCalculator!$L$9,0)),MAX(MortgageCalculator!$L$8,start_rate+MortgageCalculator!$L$10*ROUNDUP((A1263-MortgageCalculator!$L$6*periods_per_year)/MortgageCalculator!$L$9,0)))),start_rate))</f>
        <v/>
      </c>
      <c r="D1263" s="76" t="str">
        <f t="shared" si="116"/>
        <v/>
      </c>
      <c r="E1263" s="76" t="str">
        <f t="shared" si="117"/>
        <v/>
      </c>
      <c r="F1263" s="76" t="str">
        <f t="shared" si="118"/>
        <v/>
      </c>
      <c r="G1263" s="76" t="str">
        <f t="shared" si="119"/>
        <v/>
      </c>
    </row>
    <row r="1264" spans="1:7">
      <c r="A1264" s="73" t="str">
        <f t="shared" si="114"/>
        <v/>
      </c>
      <c r="B1264" s="74" t="str">
        <f t="shared" si="115"/>
        <v/>
      </c>
      <c r="C1264" s="75" t="str">
        <f>IF(A1264="","",IF(variable,IF(A1264&lt;MortgageCalculator!$L$6*periods_per_year,start_rate,IF(MortgageCalculator!$L$10&gt;=0,MIN(MortgageCalculator!$L$7,start_rate+MortgageCalculator!$L$10*ROUNDUP((A1264-MortgageCalculator!$L$6*periods_per_year)/MortgageCalculator!$L$9,0)),MAX(MortgageCalculator!$L$8,start_rate+MortgageCalculator!$L$10*ROUNDUP((A1264-MortgageCalculator!$L$6*periods_per_year)/MortgageCalculator!$L$9,0)))),start_rate))</f>
        <v/>
      </c>
      <c r="D1264" s="76" t="str">
        <f t="shared" si="116"/>
        <v/>
      </c>
      <c r="E1264" s="76" t="str">
        <f t="shared" si="117"/>
        <v/>
      </c>
      <c r="F1264" s="76" t="str">
        <f t="shared" si="118"/>
        <v/>
      </c>
      <c r="G1264" s="76" t="str">
        <f t="shared" si="119"/>
        <v/>
      </c>
    </row>
    <row r="1265" spans="1:7">
      <c r="A1265" s="73" t="str">
        <f t="shared" si="114"/>
        <v/>
      </c>
      <c r="B1265" s="74" t="str">
        <f t="shared" si="115"/>
        <v/>
      </c>
      <c r="C1265" s="75" t="str">
        <f>IF(A1265="","",IF(variable,IF(A1265&lt;MortgageCalculator!$L$6*periods_per_year,start_rate,IF(MortgageCalculator!$L$10&gt;=0,MIN(MortgageCalculator!$L$7,start_rate+MortgageCalculator!$L$10*ROUNDUP((A1265-MortgageCalculator!$L$6*periods_per_year)/MortgageCalculator!$L$9,0)),MAX(MortgageCalculator!$L$8,start_rate+MortgageCalculator!$L$10*ROUNDUP((A1265-MortgageCalculator!$L$6*periods_per_year)/MortgageCalculator!$L$9,0)))),start_rate))</f>
        <v/>
      </c>
      <c r="D1265" s="76" t="str">
        <f t="shared" si="116"/>
        <v/>
      </c>
      <c r="E1265" s="76" t="str">
        <f t="shared" si="117"/>
        <v/>
      </c>
      <c r="F1265" s="76" t="str">
        <f t="shared" si="118"/>
        <v/>
      </c>
      <c r="G1265" s="76" t="str">
        <f t="shared" si="119"/>
        <v/>
      </c>
    </row>
    <row r="1266" spans="1:7">
      <c r="A1266" s="73" t="str">
        <f t="shared" si="114"/>
        <v/>
      </c>
      <c r="B1266" s="74" t="str">
        <f t="shared" si="115"/>
        <v/>
      </c>
      <c r="C1266" s="75" t="str">
        <f>IF(A1266="","",IF(variable,IF(A1266&lt;MortgageCalculator!$L$6*periods_per_year,start_rate,IF(MortgageCalculator!$L$10&gt;=0,MIN(MortgageCalculator!$L$7,start_rate+MortgageCalculator!$L$10*ROUNDUP((A1266-MortgageCalculator!$L$6*periods_per_year)/MortgageCalculator!$L$9,0)),MAX(MortgageCalculator!$L$8,start_rate+MortgageCalculator!$L$10*ROUNDUP((A1266-MortgageCalculator!$L$6*periods_per_year)/MortgageCalculator!$L$9,0)))),start_rate))</f>
        <v/>
      </c>
      <c r="D1266" s="76" t="str">
        <f t="shared" si="116"/>
        <v/>
      </c>
      <c r="E1266" s="76" t="str">
        <f t="shared" si="117"/>
        <v/>
      </c>
      <c r="F1266" s="76" t="str">
        <f t="shared" si="118"/>
        <v/>
      </c>
      <c r="G1266" s="76" t="str">
        <f t="shared" si="119"/>
        <v/>
      </c>
    </row>
    <row r="1267" spans="1:7">
      <c r="A1267" s="73" t="str">
        <f t="shared" si="114"/>
        <v/>
      </c>
      <c r="B1267" s="74" t="str">
        <f t="shared" si="115"/>
        <v/>
      </c>
      <c r="C1267" s="75" t="str">
        <f>IF(A1267="","",IF(variable,IF(A1267&lt;MortgageCalculator!$L$6*periods_per_year,start_rate,IF(MortgageCalculator!$L$10&gt;=0,MIN(MortgageCalculator!$L$7,start_rate+MortgageCalculator!$L$10*ROUNDUP((A1267-MortgageCalculator!$L$6*periods_per_year)/MortgageCalculator!$L$9,0)),MAX(MortgageCalculator!$L$8,start_rate+MortgageCalculator!$L$10*ROUNDUP((A1267-MortgageCalculator!$L$6*periods_per_year)/MortgageCalculator!$L$9,0)))),start_rate))</f>
        <v/>
      </c>
      <c r="D1267" s="76" t="str">
        <f t="shared" si="116"/>
        <v/>
      </c>
      <c r="E1267" s="76" t="str">
        <f t="shared" si="117"/>
        <v/>
      </c>
      <c r="F1267" s="76" t="str">
        <f t="shared" si="118"/>
        <v/>
      </c>
      <c r="G1267" s="76" t="str">
        <f t="shared" si="119"/>
        <v/>
      </c>
    </row>
    <row r="1268" spans="1:7">
      <c r="A1268" s="73" t="str">
        <f t="shared" si="114"/>
        <v/>
      </c>
      <c r="B1268" s="74" t="str">
        <f t="shared" si="115"/>
        <v/>
      </c>
      <c r="C1268" s="75" t="str">
        <f>IF(A1268="","",IF(variable,IF(A1268&lt;MortgageCalculator!$L$6*periods_per_year,start_rate,IF(MortgageCalculator!$L$10&gt;=0,MIN(MortgageCalculator!$L$7,start_rate+MortgageCalculator!$L$10*ROUNDUP((A1268-MortgageCalculator!$L$6*periods_per_year)/MortgageCalculator!$L$9,0)),MAX(MortgageCalculator!$L$8,start_rate+MortgageCalculator!$L$10*ROUNDUP((A1268-MortgageCalculator!$L$6*periods_per_year)/MortgageCalculator!$L$9,0)))),start_rate))</f>
        <v/>
      </c>
      <c r="D1268" s="76" t="str">
        <f t="shared" si="116"/>
        <v/>
      </c>
      <c r="E1268" s="76" t="str">
        <f t="shared" si="117"/>
        <v/>
      </c>
      <c r="F1268" s="76" t="str">
        <f t="shared" si="118"/>
        <v/>
      </c>
      <c r="G1268" s="76" t="str">
        <f t="shared" si="119"/>
        <v/>
      </c>
    </row>
    <row r="1269" spans="1:7">
      <c r="A1269" s="73" t="str">
        <f t="shared" si="114"/>
        <v/>
      </c>
      <c r="B1269" s="74" t="str">
        <f t="shared" si="115"/>
        <v/>
      </c>
      <c r="C1269" s="75" t="str">
        <f>IF(A1269="","",IF(variable,IF(A1269&lt;MortgageCalculator!$L$6*periods_per_year,start_rate,IF(MortgageCalculator!$L$10&gt;=0,MIN(MortgageCalculator!$L$7,start_rate+MortgageCalculator!$L$10*ROUNDUP((A1269-MortgageCalculator!$L$6*periods_per_year)/MortgageCalculator!$L$9,0)),MAX(MortgageCalculator!$L$8,start_rate+MortgageCalculator!$L$10*ROUNDUP((A1269-MortgageCalculator!$L$6*periods_per_year)/MortgageCalculator!$L$9,0)))),start_rate))</f>
        <v/>
      </c>
      <c r="D1269" s="76" t="str">
        <f t="shared" si="116"/>
        <v/>
      </c>
      <c r="E1269" s="76" t="str">
        <f t="shared" si="117"/>
        <v/>
      </c>
      <c r="F1269" s="76" t="str">
        <f t="shared" si="118"/>
        <v/>
      </c>
      <c r="G1269" s="76" t="str">
        <f t="shared" si="119"/>
        <v/>
      </c>
    </row>
    <row r="1270" spans="1:7">
      <c r="A1270" s="73" t="str">
        <f t="shared" si="114"/>
        <v/>
      </c>
      <c r="B1270" s="74" t="str">
        <f t="shared" si="115"/>
        <v/>
      </c>
      <c r="C1270" s="75" t="str">
        <f>IF(A1270="","",IF(variable,IF(A1270&lt;MortgageCalculator!$L$6*periods_per_year,start_rate,IF(MortgageCalculator!$L$10&gt;=0,MIN(MortgageCalculator!$L$7,start_rate+MortgageCalculator!$L$10*ROUNDUP((A1270-MortgageCalculator!$L$6*periods_per_year)/MortgageCalculator!$L$9,0)),MAX(MortgageCalculator!$L$8,start_rate+MortgageCalculator!$L$10*ROUNDUP((A1270-MortgageCalculator!$L$6*periods_per_year)/MortgageCalculator!$L$9,0)))),start_rate))</f>
        <v/>
      </c>
      <c r="D1270" s="76" t="str">
        <f t="shared" si="116"/>
        <v/>
      </c>
      <c r="E1270" s="76" t="str">
        <f t="shared" si="117"/>
        <v/>
      </c>
      <c r="F1270" s="76" t="str">
        <f t="shared" si="118"/>
        <v/>
      </c>
      <c r="G1270" s="76" t="str">
        <f t="shared" si="119"/>
        <v/>
      </c>
    </row>
    <row r="1271" spans="1:7">
      <c r="A1271" s="73" t="str">
        <f t="shared" si="114"/>
        <v/>
      </c>
      <c r="B1271" s="74" t="str">
        <f t="shared" si="115"/>
        <v/>
      </c>
      <c r="C1271" s="75" t="str">
        <f>IF(A1271="","",IF(variable,IF(A1271&lt;MortgageCalculator!$L$6*periods_per_year,start_rate,IF(MortgageCalculator!$L$10&gt;=0,MIN(MortgageCalculator!$L$7,start_rate+MortgageCalculator!$L$10*ROUNDUP((A1271-MortgageCalculator!$L$6*periods_per_year)/MortgageCalculator!$L$9,0)),MAX(MortgageCalculator!$L$8,start_rate+MortgageCalculator!$L$10*ROUNDUP((A1271-MortgageCalculator!$L$6*periods_per_year)/MortgageCalculator!$L$9,0)))),start_rate))</f>
        <v/>
      </c>
      <c r="D1271" s="76" t="str">
        <f t="shared" si="116"/>
        <v/>
      </c>
      <c r="E1271" s="76" t="str">
        <f t="shared" si="117"/>
        <v/>
      </c>
      <c r="F1271" s="76" t="str">
        <f t="shared" si="118"/>
        <v/>
      </c>
      <c r="G1271" s="76" t="str">
        <f t="shared" si="119"/>
        <v/>
      </c>
    </row>
    <row r="1272" spans="1:7">
      <c r="A1272" s="73" t="str">
        <f t="shared" si="114"/>
        <v/>
      </c>
      <c r="B1272" s="74" t="str">
        <f t="shared" si="115"/>
        <v/>
      </c>
      <c r="C1272" s="75" t="str">
        <f>IF(A1272="","",IF(variable,IF(A1272&lt;MortgageCalculator!$L$6*periods_per_year,start_rate,IF(MortgageCalculator!$L$10&gt;=0,MIN(MortgageCalculator!$L$7,start_rate+MortgageCalculator!$L$10*ROUNDUP((A1272-MortgageCalculator!$L$6*periods_per_year)/MortgageCalculator!$L$9,0)),MAX(MortgageCalculator!$L$8,start_rate+MortgageCalculator!$L$10*ROUNDUP((A1272-MortgageCalculator!$L$6*periods_per_year)/MortgageCalculator!$L$9,0)))),start_rate))</f>
        <v/>
      </c>
      <c r="D1272" s="76" t="str">
        <f t="shared" si="116"/>
        <v/>
      </c>
      <c r="E1272" s="76" t="str">
        <f t="shared" si="117"/>
        <v/>
      </c>
      <c r="F1272" s="76" t="str">
        <f t="shared" si="118"/>
        <v/>
      </c>
      <c r="G1272" s="76" t="str">
        <f t="shared" si="119"/>
        <v/>
      </c>
    </row>
    <row r="1273" spans="1:7">
      <c r="A1273" s="73" t="str">
        <f t="shared" si="114"/>
        <v/>
      </c>
      <c r="B1273" s="74" t="str">
        <f t="shared" si="115"/>
        <v/>
      </c>
      <c r="C1273" s="75" t="str">
        <f>IF(A1273="","",IF(variable,IF(A1273&lt;MortgageCalculator!$L$6*periods_per_year,start_rate,IF(MortgageCalculator!$L$10&gt;=0,MIN(MortgageCalculator!$L$7,start_rate+MortgageCalculator!$L$10*ROUNDUP((A1273-MortgageCalculator!$L$6*periods_per_year)/MortgageCalculator!$L$9,0)),MAX(MortgageCalculator!$L$8,start_rate+MortgageCalculator!$L$10*ROUNDUP((A1273-MortgageCalculator!$L$6*periods_per_year)/MortgageCalculator!$L$9,0)))),start_rate))</f>
        <v/>
      </c>
      <c r="D1273" s="76" t="str">
        <f t="shared" si="116"/>
        <v/>
      </c>
      <c r="E1273" s="76" t="str">
        <f t="shared" si="117"/>
        <v/>
      </c>
      <c r="F1273" s="76" t="str">
        <f t="shared" si="118"/>
        <v/>
      </c>
      <c r="G1273" s="76" t="str">
        <f t="shared" si="119"/>
        <v/>
      </c>
    </row>
    <row r="1274" spans="1:7">
      <c r="A1274" s="73" t="str">
        <f t="shared" si="114"/>
        <v/>
      </c>
      <c r="B1274" s="74" t="str">
        <f t="shared" si="115"/>
        <v/>
      </c>
      <c r="C1274" s="75" t="str">
        <f>IF(A1274="","",IF(variable,IF(A1274&lt;MortgageCalculator!$L$6*periods_per_year,start_rate,IF(MortgageCalculator!$L$10&gt;=0,MIN(MortgageCalculator!$L$7,start_rate+MortgageCalculator!$L$10*ROUNDUP((A1274-MortgageCalculator!$L$6*periods_per_year)/MortgageCalculator!$L$9,0)),MAX(MortgageCalculator!$L$8,start_rate+MortgageCalculator!$L$10*ROUNDUP((A1274-MortgageCalculator!$L$6*periods_per_year)/MortgageCalculator!$L$9,0)))),start_rate))</f>
        <v/>
      </c>
      <c r="D1274" s="76" t="str">
        <f t="shared" si="116"/>
        <v/>
      </c>
      <c r="E1274" s="76" t="str">
        <f t="shared" si="117"/>
        <v/>
      </c>
      <c r="F1274" s="76" t="str">
        <f t="shared" si="118"/>
        <v/>
      </c>
      <c r="G1274" s="76" t="str">
        <f t="shared" si="119"/>
        <v/>
      </c>
    </row>
    <row r="1275" spans="1:7">
      <c r="A1275" s="73" t="str">
        <f t="shared" si="114"/>
        <v/>
      </c>
      <c r="B1275" s="74" t="str">
        <f t="shared" si="115"/>
        <v/>
      </c>
      <c r="C1275" s="75" t="str">
        <f>IF(A1275="","",IF(variable,IF(A1275&lt;MortgageCalculator!$L$6*periods_per_year,start_rate,IF(MortgageCalculator!$L$10&gt;=0,MIN(MortgageCalculator!$L$7,start_rate+MortgageCalculator!$L$10*ROUNDUP((A1275-MortgageCalculator!$L$6*periods_per_year)/MortgageCalculator!$L$9,0)),MAX(MortgageCalculator!$L$8,start_rate+MortgageCalculator!$L$10*ROUNDUP((A1275-MortgageCalculator!$L$6*periods_per_year)/MortgageCalculator!$L$9,0)))),start_rate))</f>
        <v/>
      </c>
      <c r="D1275" s="76" t="str">
        <f t="shared" si="116"/>
        <v/>
      </c>
      <c r="E1275" s="76" t="str">
        <f t="shared" si="117"/>
        <v/>
      </c>
      <c r="F1275" s="76" t="str">
        <f t="shared" si="118"/>
        <v/>
      </c>
      <c r="G1275" s="76" t="str">
        <f t="shared" si="119"/>
        <v/>
      </c>
    </row>
    <row r="1276" spans="1:7">
      <c r="A1276" s="73" t="str">
        <f t="shared" si="114"/>
        <v/>
      </c>
      <c r="B1276" s="74" t="str">
        <f t="shared" si="115"/>
        <v/>
      </c>
      <c r="C1276" s="75" t="str">
        <f>IF(A1276="","",IF(variable,IF(A1276&lt;MortgageCalculator!$L$6*periods_per_year,start_rate,IF(MortgageCalculator!$L$10&gt;=0,MIN(MortgageCalculator!$L$7,start_rate+MortgageCalculator!$L$10*ROUNDUP((A1276-MortgageCalculator!$L$6*periods_per_year)/MortgageCalculator!$L$9,0)),MAX(MortgageCalculator!$L$8,start_rate+MortgageCalculator!$L$10*ROUNDUP((A1276-MortgageCalculator!$L$6*periods_per_year)/MortgageCalculator!$L$9,0)))),start_rate))</f>
        <v/>
      </c>
      <c r="D1276" s="76" t="str">
        <f t="shared" si="116"/>
        <v/>
      </c>
      <c r="E1276" s="76" t="str">
        <f t="shared" si="117"/>
        <v/>
      </c>
      <c r="F1276" s="76" t="str">
        <f t="shared" si="118"/>
        <v/>
      </c>
      <c r="G1276" s="76" t="str">
        <f t="shared" si="119"/>
        <v/>
      </c>
    </row>
    <row r="1277" spans="1:7">
      <c r="A1277" s="73" t="str">
        <f t="shared" si="114"/>
        <v/>
      </c>
      <c r="B1277" s="74" t="str">
        <f t="shared" si="115"/>
        <v/>
      </c>
      <c r="C1277" s="75" t="str">
        <f>IF(A1277="","",IF(variable,IF(A1277&lt;MortgageCalculator!$L$6*periods_per_year,start_rate,IF(MortgageCalculator!$L$10&gt;=0,MIN(MortgageCalculator!$L$7,start_rate+MortgageCalculator!$L$10*ROUNDUP((A1277-MortgageCalculator!$L$6*periods_per_year)/MortgageCalculator!$L$9,0)),MAX(MortgageCalculator!$L$8,start_rate+MortgageCalculator!$L$10*ROUNDUP((A1277-MortgageCalculator!$L$6*periods_per_year)/MortgageCalculator!$L$9,0)))),start_rate))</f>
        <v/>
      </c>
      <c r="D1277" s="76" t="str">
        <f t="shared" si="116"/>
        <v/>
      </c>
      <c r="E1277" s="76" t="str">
        <f t="shared" si="117"/>
        <v/>
      </c>
      <c r="F1277" s="76" t="str">
        <f t="shared" si="118"/>
        <v/>
      </c>
      <c r="G1277" s="76" t="str">
        <f t="shared" si="119"/>
        <v/>
      </c>
    </row>
    <row r="1278" spans="1:7">
      <c r="A1278" s="73" t="str">
        <f t="shared" si="114"/>
        <v/>
      </c>
      <c r="B1278" s="74" t="str">
        <f t="shared" si="115"/>
        <v/>
      </c>
      <c r="C1278" s="75" t="str">
        <f>IF(A1278="","",IF(variable,IF(A1278&lt;MortgageCalculator!$L$6*periods_per_year,start_rate,IF(MortgageCalculator!$L$10&gt;=0,MIN(MortgageCalculator!$L$7,start_rate+MortgageCalculator!$L$10*ROUNDUP((A1278-MortgageCalculator!$L$6*periods_per_year)/MortgageCalculator!$L$9,0)),MAX(MortgageCalculator!$L$8,start_rate+MortgageCalculator!$L$10*ROUNDUP((A1278-MortgageCalculator!$L$6*periods_per_year)/MortgageCalculator!$L$9,0)))),start_rate))</f>
        <v/>
      </c>
      <c r="D1278" s="76" t="str">
        <f t="shared" si="116"/>
        <v/>
      </c>
      <c r="E1278" s="76" t="str">
        <f t="shared" si="117"/>
        <v/>
      </c>
      <c r="F1278" s="76" t="str">
        <f t="shared" si="118"/>
        <v/>
      </c>
      <c r="G1278" s="76" t="str">
        <f t="shared" si="119"/>
        <v/>
      </c>
    </row>
    <row r="1279" spans="1:7">
      <c r="A1279" s="73" t="str">
        <f t="shared" si="114"/>
        <v/>
      </c>
      <c r="B1279" s="74" t="str">
        <f t="shared" si="115"/>
        <v/>
      </c>
      <c r="C1279" s="75" t="str">
        <f>IF(A1279="","",IF(variable,IF(A1279&lt;MortgageCalculator!$L$6*periods_per_year,start_rate,IF(MortgageCalculator!$L$10&gt;=0,MIN(MortgageCalculator!$L$7,start_rate+MortgageCalculator!$L$10*ROUNDUP((A1279-MortgageCalculator!$L$6*periods_per_year)/MortgageCalculator!$L$9,0)),MAX(MortgageCalculator!$L$8,start_rate+MortgageCalculator!$L$10*ROUNDUP((A1279-MortgageCalculator!$L$6*periods_per_year)/MortgageCalculator!$L$9,0)))),start_rate))</f>
        <v/>
      </c>
      <c r="D1279" s="76" t="str">
        <f t="shared" si="116"/>
        <v/>
      </c>
      <c r="E1279" s="76" t="str">
        <f t="shared" si="117"/>
        <v/>
      </c>
      <c r="F1279" s="76" t="str">
        <f t="shared" si="118"/>
        <v/>
      </c>
      <c r="G1279" s="76" t="str">
        <f t="shared" si="119"/>
        <v/>
      </c>
    </row>
    <row r="1280" spans="1:7">
      <c r="A1280" s="73" t="str">
        <f t="shared" si="114"/>
        <v/>
      </c>
      <c r="B1280" s="74" t="str">
        <f t="shared" si="115"/>
        <v/>
      </c>
      <c r="C1280" s="75" t="str">
        <f>IF(A1280="","",IF(variable,IF(A1280&lt;MortgageCalculator!$L$6*periods_per_year,start_rate,IF(MortgageCalculator!$L$10&gt;=0,MIN(MortgageCalculator!$L$7,start_rate+MortgageCalculator!$L$10*ROUNDUP((A1280-MortgageCalculator!$L$6*periods_per_year)/MortgageCalculator!$L$9,0)),MAX(MortgageCalculator!$L$8,start_rate+MortgageCalculator!$L$10*ROUNDUP((A1280-MortgageCalculator!$L$6*periods_per_year)/MortgageCalculator!$L$9,0)))),start_rate))</f>
        <v/>
      </c>
      <c r="D1280" s="76" t="str">
        <f t="shared" si="116"/>
        <v/>
      </c>
      <c r="E1280" s="76" t="str">
        <f t="shared" si="117"/>
        <v/>
      </c>
      <c r="F1280" s="76" t="str">
        <f t="shared" si="118"/>
        <v/>
      </c>
      <c r="G1280" s="76" t="str">
        <f t="shared" si="119"/>
        <v/>
      </c>
    </row>
    <row r="1281" spans="1:7">
      <c r="A1281" s="73" t="str">
        <f t="shared" si="114"/>
        <v/>
      </c>
      <c r="B1281" s="74" t="str">
        <f t="shared" si="115"/>
        <v/>
      </c>
      <c r="C1281" s="75" t="str">
        <f>IF(A1281="","",IF(variable,IF(A1281&lt;MortgageCalculator!$L$6*periods_per_year,start_rate,IF(MortgageCalculator!$L$10&gt;=0,MIN(MortgageCalculator!$L$7,start_rate+MortgageCalculator!$L$10*ROUNDUP((A1281-MortgageCalculator!$L$6*periods_per_year)/MortgageCalculator!$L$9,0)),MAX(MortgageCalculator!$L$8,start_rate+MortgageCalculator!$L$10*ROUNDUP((A1281-MortgageCalculator!$L$6*periods_per_year)/MortgageCalculator!$L$9,0)))),start_rate))</f>
        <v/>
      </c>
      <c r="D1281" s="76" t="str">
        <f t="shared" si="116"/>
        <v/>
      </c>
      <c r="E1281" s="76" t="str">
        <f t="shared" si="117"/>
        <v/>
      </c>
      <c r="F1281" s="76" t="str">
        <f t="shared" si="118"/>
        <v/>
      </c>
      <c r="G1281" s="76" t="str">
        <f t="shared" si="119"/>
        <v/>
      </c>
    </row>
    <row r="1282" spans="1:7">
      <c r="A1282" s="73" t="str">
        <f t="shared" si="114"/>
        <v/>
      </c>
      <c r="B1282" s="74" t="str">
        <f t="shared" si="115"/>
        <v/>
      </c>
      <c r="C1282" s="75" t="str">
        <f>IF(A1282="","",IF(variable,IF(A1282&lt;MortgageCalculator!$L$6*periods_per_year,start_rate,IF(MortgageCalculator!$L$10&gt;=0,MIN(MortgageCalculator!$L$7,start_rate+MortgageCalculator!$L$10*ROUNDUP((A1282-MortgageCalculator!$L$6*periods_per_year)/MortgageCalculator!$L$9,0)),MAX(MortgageCalculator!$L$8,start_rate+MortgageCalculator!$L$10*ROUNDUP((A1282-MortgageCalculator!$L$6*periods_per_year)/MortgageCalculator!$L$9,0)))),start_rate))</f>
        <v/>
      </c>
      <c r="D1282" s="76" t="str">
        <f t="shared" si="116"/>
        <v/>
      </c>
      <c r="E1282" s="76" t="str">
        <f t="shared" si="117"/>
        <v/>
      </c>
      <c r="F1282" s="76" t="str">
        <f t="shared" si="118"/>
        <v/>
      </c>
      <c r="G1282" s="76" t="str">
        <f t="shared" si="119"/>
        <v/>
      </c>
    </row>
    <row r="1283" spans="1:7">
      <c r="A1283" s="73" t="str">
        <f t="shared" si="114"/>
        <v/>
      </c>
      <c r="B1283" s="74" t="str">
        <f t="shared" si="115"/>
        <v/>
      </c>
      <c r="C1283" s="75" t="str">
        <f>IF(A1283="","",IF(variable,IF(A1283&lt;MortgageCalculator!$L$6*periods_per_year,start_rate,IF(MortgageCalculator!$L$10&gt;=0,MIN(MortgageCalculator!$L$7,start_rate+MortgageCalculator!$L$10*ROUNDUP((A1283-MortgageCalculator!$L$6*periods_per_year)/MortgageCalculator!$L$9,0)),MAX(MortgageCalculator!$L$8,start_rate+MortgageCalculator!$L$10*ROUNDUP((A1283-MortgageCalculator!$L$6*periods_per_year)/MortgageCalculator!$L$9,0)))),start_rate))</f>
        <v/>
      </c>
      <c r="D1283" s="76" t="str">
        <f t="shared" si="116"/>
        <v/>
      </c>
      <c r="E1283" s="76" t="str">
        <f t="shared" si="117"/>
        <v/>
      </c>
      <c r="F1283" s="76" t="str">
        <f t="shared" si="118"/>
        <v/>
      </c>
      <c r="G1283" s="76" t="str">
        <f t="shared" si="119"/>
        <v/>
      </c>
    </row>
    <row r="1284" spans="1:7">
      <c r="A1284" s="73" t="str">
        <f t="shared" ref="A1284:A1347" si="120">IF(G1283="","",IF(OR(A1283&gt;=nper,ROUND(G1283,2)&lt;=0),"",A1283+1))</f>
        <v/>
      </c>
      <c r="B1284" s="74" t="str">
        <f t="shared" ref="B1284:B1347" si="121">IF(A1284="","",IF(OR(periods_per_year=26,periods_per_year=52),IF(periods_per_year=26,IF(A1284=1,fpdate,B1283+14),IF(periods_per_year=52,IF(A1284=1,fpdate,B1283+7),"n/a")),IF(periods_per_year=24,DATE(YEAR(fpdate),MONTH(fpdate)+(A1284-1)/2+IF(AND(DAY(fpdate)&gt;=15,MOD(A1284,2)=0),1,0),IF(MOD(A1284,2)=0,IF(DAY(fpdate)&gt;=15,DAY(fpdate)-14,DAY(fpdate)+14),DAY(fpdate))),IF(DAY(DATE(YEAR(fpdate),MONTH(fpdate)+A1284-1,DAY(fpdate)))&lt;&gt;DAY(fpdate),DATE(YEAR(fpdate),MONTH(fpdate)+A1284,0),DATE(YEAR(fpdate),MONTH(fpdate)+A1284-1,DAY(fpdate))))))</f>
        <v/>
      </c>
      <c r="C1284" s="75" t="str">
        <f>IF(A1284="","",IF(variable,IF(A1284&lt;MortgageCalculator!$L$6*periods_per_year,start_rate,IF(MortgageCalculator!$L$10&gt;=0,MIN(MortgageCalculator!$L$7,start_rate+MortgageCalculator!$L$10*ROUNDUP((A1284-MortgageCalculator!$L$6*periods_per_year)/MortgageCalculator!$L$9,0)),MAX(MortgageCalculator!$L$8,start_rate+MortgageCalculator!$L$10*ROUNDUP((A1284-MortgageCalculator!$L$6*periods_per_year)/MortgageCalculator!$L$9,0)))),start_rate))</f>
        <v/>
      </c>
      <c r="D1284" s="76" t="str">
        <f t="shared" ref="D1284:D1347" si="122">IF(A1284="","",ROUND((((1+C1284/CP)^(CP/periods_per_year))-1)*G1283,2))</f>
        <v/>
      </c>
      <c r="E1284" s="76" t="str">
        <f t="shared" ref="E1284:E1347" si="123">IF(A1284="","",IF(A1284=nper,G1283+D1284,MIN(G1283+D1284,IF(C1284=C1283,E1283,ROUND(-PMT(((1+C1284/CP)^(CP/periods_per_year))-1,nper-A1284+1,G1283),2)))))</f>
        <v/>
      </c>
      <c r="F1284" s="76" t="str">
        <f t="shared" ref="F1284:F1347" si="124">IF(A1284="","",E1284-D1284)</f>
        <v/>
      </c>
      <c r="G1284" s="76" t="str">
        <f t="shared" ref="G1284:G1347" si="125">IF(A1284="","",G1283-F1284)</f>
        <v/>
      </c>
    </row>
    <row r="1285" spans="1:7">
      <c r="A1285" s="73" t="str">
        <f t="shared" si="120"/>
        <v/>
      </c>
      <c r="B1285" s="74" t="str">
        <f t="shared" si="121"/>
        <v/>
      </c>
      <c r="C1285" s="75" t="str">
        <f>IF(A1285="","",IF(variable,IF(A1285&lt;MortgageCalculator!$L$6*periods_per_year,start_rate,IF(MortgageCalculator!$L$10&gt;=0,MIN(MortgageCalculator!$L$7,start_rate+MortgageCalculator!$L$10*ROUNDUP((A1285-MortgageCalculator!$L$6*periods_per_year)/MortgageCalculator!$L$9,0)),MAX(MortgageCalculator!$L$8,start_rate+MortgageCalculator!$L$10*ROUNDUP((A1285-MortgageCalculator!$L$6*periods_per_year)/MortgageCalculator!$L$9,0)))),start_rate))</f>
        <v/>
      </c>
      <c r="D1285" s="76" t="str">
        <f t="shared" si="122"/>
        <v/>
      </c>
      <c r="E1285" s="76" t="str">
        <f t="shared" si="123"/>
        <v/>
      </c>
      <c r="F1285" s="76" t="str">
        <f t="shared" si="124"/>
        <v/>
      </c>
      <c r="G1285" s="76" t="str">
        <f t="shared" si="125"/>
        <v/>
      </c>
    </row>
    <row r="1286" spans="1:7">
      <c r="A1286" s="73" t="str">
        <f t="shared" si="120"/>
        <v/>
      </c>
      <c r="B1286" s="74" t="str">
        <f t="shared" si="121"/>
        <v/>
      </c>
      <c r="C1286" s="75" t="str">
        <f>IF(A1286="","",IF(variable,IF(A1286&lt;MortgageCalculator!$L$6*periods_per_year,start_rate,IF(MortgageCalculator!$L$10&gt;=0,MIN(MortgageCalculator!$L$7,start_rate+MortgageCalculator!$L$10*ROUNDUP((A1286-MortgageCalculator!$L$6*periods_per_year)/MortgageCalculator!$L$9,0)),MAX(MortgageCalculator!$L$8,start_rate+MortgageCalculator!$L$10*ROUNDUP((A1286-MortgageCalculator!$L$6*periods_per_year)/MortgageCalculator!$L$9,0)))),start_rate))</f>
        <v/>
      </c>
      <c r="D1286" s="76" t="str">
        <f t="shared" si="122"/>
        <v/>
      </c>
      <c r="E1286" s="76" t="str">
        <f t="shared" si="123"/>
        <v/>
      </c>
      <c r="F1286" s="76" t="str">
        <f t="shared" si="124"/>
        <v/>
      </c>
      <c r="G1286" s="76" t="str">
        <f t="shared" si="125"/>
        <v/>
      </c>
    </row>
    <row r="1287" spans="1:7">
      <c r="A1287" s="73" t="str">
        <f t="shared" si="120"/>
        <v/>
      </c>
      <c r="B1287" s="74" t="str">
        <f t="shared" si="121"/>
        <v/>
      </c>
      <c r="C1287" s="75" t="str">
        <f>IF(A1287="","",IF(variable,IF(A1287&lt;MortgageCalculator!$L$6*periods_per_year,start_rate,IF(MortgageCalculator!$L$10&gt;=0,MIN(MortgageCalculator!$L$7,start_rate+MortgageCalculator!$L$10*ROUNDUP((A1287-MortgageCalculator!$L$6*periods_per_year)/MortgageCalculator!$L$9,0)),MAX(MortgageCalculator!$L$8,start_rate+MortgageCalculator!$L$10*ROUNDUP((A1287-MortgageCalculator!$L$6*periods_per_year)/MortgageCalculator!$L$9,0)))),start_rate))</f>
        <v/>
      </c>
      <c r="D1287" s="76" t="str">
        <f t="shared" si="122"/>
        <v/>
      </c>
      <c r="E1287" s="76" t="str">
        <f t="shared" si="123"/>
        <v/>
      </c>
      <c r="F1287" s="76" t="str">
        <f t="shared" si="124"/>
        <v/>
      </c>
      <c r="G1287" s="76" t="str">
        <f t="shared" si="125"/>
        <v/>
      </c>
    </row>
    <row r="1288" spans="1:7">
      <c r="A1288" s="73" t="str">
        <f t="shared" si="120"/>
        <v/>
      </c>
      <c r="B1288" s="74" t="str">
        <f t="shared" si="121"/>
        <v/>
      </c>
      <c r="C1288" s="75" t="str">
        <f>IF(A1288="","",IF(variable,IF(A1288&lt;MortgageCalculator!$L$6*periods_per_year,start_rate,IF(MortgageCalculator!$L$10&gt;=0,MIN(MortgageCalculator!$L$7,start_rate+MortgageCalculator!$L$10*ROUNDUP((A1288-MortgageCalculator!$L$6*periods_per_year)/MortgageCalculator!$L$9,0)),MAX(MortgageCalculator!$L$8,start_rate+MortgageCalculator!$L$10*ROUNDUP((A1288-MortgageCalculator!$L$6*periods_per_year)/MortgageCalculator!$L$9,0)))),start_rate))</f>
        <v/>
      </c>
      <c r="D1288" s="76" t="str">
        <f t="shared" si="122"/>
        <v/>
      </c>
      <c r="E1288" s="76" t="str">
        <f t="shared" si="123"/>
        <v/>
      </c>
      <c r="F1288" s="76" t="str">
        <f t="shared" si="124"/>
        <v/>
      </c>
      <c r="G1288" s="76" t="str">
        <f t="shared" si="125"/>
        <v/>
      </c>
    </row>
    <row r="1289" spans="1:7">
      <c r="A1289" s="73" t="str">
        <f t="shared" si="120"/>
        <v/>
      </c>
      <c r="B1289" s="74" t="str">
        <f t="shared" si="121"/>
        <v/>
      </c>
      <c r="C1289" s="75" t="str">
        <f>IF(A1289="","",IF(variable,IF(A1289&lt;MortgageCalculator!$L$6*periods_per_year,start_rate,IF(MortgageCalculator!$L$10&gt;=0,MIN(MortgageCalculator!$L$7,start_rate+MortgageCalculator!$L$10*ROUNDUP((A1289-MortgageCalculator!$L$6*periods_per_year)/MortgageCalculator!$L$9,0)),MAX(MortgageCalculator!$L$8,start_rate+MortgageCalculator!$L$10*ROUNDUP((A1289-MortgageCalculator!$L$6*periods_per_year)/MortgageCalculator!$L$9,0)))),start_rate))</f>
        <v/>
      </c>
      <c r="D1289" s="76" t="str">
        <f t="shared" si="122"/>
        <v/>
      </c>
      <c r="E1289" s="76" t="str">
        <f t="shared" si="123"/>
        <v/>
      </c>
      <c r="F1289" s="76" t="str">
        <f t="shared" si="124"/>
        <v/>
      </c>
      <c r="G1289" s="76" t="str">
        <f t="shared" si="125"/>
        <v/>
      </c>
    </row>
    <row r="1290" spans="1:7">
      <c r="A1290" s="73" t="str">
        <f t="shared" si="120"/>
        <v/>
      </c>
      <c r="B1290" s="74" t="str">
        <f t="shared" si="121"/>
        <v/>
      </c>
      <c r="C1290" s="75" t="str">
        <f>IF(A1290="","",IF(variable,IF(A1290&lt;MortgageCalculator!$L$6*periods_per_year,start_rate,IF(MortgageCalculator!$L$10&gt;=0,MIN(MortgageCalculator!$L$7,start_rate+MortgageCalculator!$L$10*ROUNDUP((A1290-MortgageCalculator!$L$6*periods_per_year)/MortgageCalculator!$L$9,0)),MAX(MortgageCalculator!$L$8,start_rate+MortgageCalculator!$L$10*ROUNDUP((A1290-MortgageCalculator!$L$6*periods_per_year)/MortgageCalculator!$L$9,0)))),start_rate))</f>
        <v/>
      </c>
      <c r="D1290" s="76" t="str">
        <f t="shared" si="122"/>
        <v/>
      </c>
      <c r="E1290" s="76" t="str">
        <f t="shared" si="123"/>
        <v/>
      </c>
      <c r="F1290" s="76" t="str">
        <f t="shared" si="124"/>
        <v/>
      </c>
      <c r="G1290" s="76" t="str">
        <f t="shared" si="125"/>
        <v/>
      </c>
    </row>
    <row r="1291" spans="1:7">
      <c r="A1291" s="73" t="str">
        <f t="shared" si="120"/>
        <v/>
      </c>
      <c r="B1291" s="74" t="str">
        <f t="shared" si="121"/>
        <v/>
      </c>
      <c r="C1291" s="75" t="str">
        <f>IF(A1291="","",IF(variable,IF(A1291&lt;MortgageCalculator!$L$6*periods_per_year,start_rate,IF(MortgageCalculator!$L$10&gt;=0,MIN(MortgageCalculator!$L$7,start_rate+MortgageCalculator!$L$10*ROUNDUP((A1291-MortgageCalculator!$L$6*periods_per_year)/MortgageCalculator!$L$9,0)),MAX(MortgageCalculator!$L$8,start_rate+MortgageCalculator!$L$10*ROUNDUP((A1291-MortgageCalculator!$L$6*periods_per_year)/MortgageCalculator!$L$9,0)))),start_rate))</f>
        <v/>
      </c>
      <c r="D1291" s="76" t="str">
        <f t="shared" si="122"/>
        <v/>
      </c>
      <c r="E1291" s="76" t="str">
        <f t="shared" si="123"/>
        <v/>
      </c>
      <c r="F1291" s="76" t="str">
        <f t="shared" si="124"/>
        <v/>
      </c>
      <c r="G1291" s="76" t="str">
        <f t="shared" si="125"/>
        <v/>
      </c>
    </row>
    <row r="1292" spans="1:7">
      <c r="A1292" s="73" t="str">
        <f t="shared" si="120"/>
        <v/>
      </c>
      <c r="B1292" s="74" t="str">
        <f t="shared" si="121"/>
        <v/>
      </c>
      <c r="C1292" s="75" t="str">
        <f>IF(A1292="","",IF(variable,IF(A1292&lt;MortgageCalculator!$L$6*periods_per_year,start_rate,IF(MortgageCalculator!$L$10&gt;=0,MIN(MortgageCalculator!$L$7,start_rate+MortgageCalculator!$L$10*ROUNDUP((A1292-MortgageCalculator!$L$6*periods_per_year)/MortgageCalculator!$L$9,0)),MAX(MortgageCalculator!$L$8,start_rate+MortgageCalculator!$L$10*ROUNDUP((A1292-MortgageCalculator!$L$6*periods_per_year)/MortgageCalculator!$L$9,0)))),start_rate))</f>
        <v/>
      </c>
      <c r="D1292" s="76" t="str">
        <f t="shared" si="122"/>
        <v/>
      </c>
      <c r="E1292" s="76" t="str">
        <f t="shared" si="123"/>
        <v/>
      </c>
      <c r="F1292" s="76" t="str">
        <f t="shared" si="124"/>
        <v/>
      </c>
      <c r="G1292" s="76" t="str">
        <f t="shared" si="125"/>
        <v/>
      </c>
    </row>
    <row r="1293" spans="1:7">
      <c r="A1293" s="73" t="str">
        <f t="shared" si="120"/>
        <v/>
      </c>
      <c r="B1293" s="74" t="str">
        <f t="shared" si="121"/>
        <v/>
      </c>
      <c r="C1293" s="75" t="str">
        <f>IF(A1293="","",IF(variable,IF(A1293&lt;MortgageCalculator!$L$6*periods_per_year,start_rate,IF(MortgageCalculator!$L$10&gt;=0,MIN(MortgageCalculator!$L$7,start_rate+MortgageCalculator!$L$10*ROUNDUP((A1293-MortgageCalculator!$L$6*periods_per_year)/MortgageCalculator!$L$9,0)),MAX(MortgageCalculator!$L$8,start_rate+MortgageCalculator!$L$10*ROUNDUP((A1293-MortgageCalculator!$L$6*periods_per_year)/MortgageCalculator!$L$9,0)))),start_rate))</f>
        <v/>
      </c>
      <c r="D1293" s="76" t="str">
        <f t="shared" si="122"/>
        <v/>
      </c>
      <c r="E1293" s="76" t="str">
        <f t="shared" si="123"/>
        <v/>
      </c>
      <c r="F1293" s="76" t="str">
        <f t="shared" si="124"/>
        <v/>
      </c>
      <c r="G1293" s="76" t="str">
        <f t="shared" si="125"/>
        <v/>
      </c>
    </row>
    <row r="1294" spans="1:7">
      <c r="A1294" s="73" t="str">
        <f t="shared" si="120"/>
        <v/>
      </c>
      <c r="B1294" s="74" t="str">
        <f t="shared" si="121"/>
        <v/>
      </c>
      <c r="C1294" s="75" t="str">
        <f>IF(A1294="","",IF(variable,IF(A1294&lt;MortgageCalculator!$L$6*periods_per_year,start_rate,IF(MortgageCalculator!$L$10&gt;=0,MIN(MortgageCalculator!$L$7,start_rate+MortgageCalculator!$L$10*ROUNDUP((A1294-MortgageCalculator!$L$6*periods_per_year)/MortgageCalculator!$L$9,0)),MAX(MortgageCalculator!$L$8,start_rate+MortgageCalculator!$L$10*ROUNDUP((A1294-MortgageCalculator!$L$6*periods_per_year)/MortgageCalculator!$L$9,0)))),start_rate))</f>
        <v/>
      </c>
      <c r="D1294" s="76" t="str">
        <f t="shared" si="122"/>
        <v/>
      </c>
      <c r="E1294" s="76" t="str">
        <f t="shared" si="123"/>
        <v/>
      </c>
      <c r="F1294" s="76" t="str">
        <f t="shared" si="124"/>
        <v/>
      </c>
      <c r="G1294" s="76" t="str">
        <f t="shared" si="125"/>
        <v/>
      </c>
    </row>
    <row r="1295" spans="1:7">
      <c r="A1295" s="73" t="str">
        <f t="shared" si="120"/>
        <v/>
      </c>
      <c r="B1295" s="74" t="str">
        <f t="shared" si="121"/>
        <v/>
      </c>
      <c r="C1295" s="75" t="str">
        <f>IF(A1295="","",IF(variable,IF(A1295&lt;MortgageCalculator!$L$6*periods_per_year,start_rate,IF(MortgageCalculator!$L$10&gt;=0,MIN(MortgageCalculator!$L$7,start_rate+MortgageCalculator!$L$10*ROUNDUP((A1295-MortgageCalculator!$L$6*periods_per_year)/MortgageCalculator!$L$9,0)),MAX(MortgageCalculator!$L$8,start_rate+MortgageCalculator!$L$10*ROUNDUP((A1295-MortgageCalculator!$L$6*periods_per_year)/MortgageCalculator!$L$9,0)))),start_rate))</f>
        <v/>
      </c>
      <c r="D1295" s="76" t="str">
        <f t="shared" si="122"/>
        <v/>
      </c>
      <c r="E1295" s="76" t="str">
        <f t="shared" si="123"/>
        <v/>
      </c>
      <c r="F1295" s="76" t="str">
        <f t="shared" si="124"/>
        <v/>
      </c>
      <c r="G1295" s="76" t="str">
        <f t="shared" si="125"/>
        <v/>
      </c>
    </row>
    <row r="1296" spans="1:7">
      <c r="A1296" s="73" t="str">
        <f t="shared" si="120"/>
        <v/>
      </c>
      <c r="B1296" s="74" t="str">
        <f t="shared" si="121"/>
        <v/>
      </c>
      <c r="C1296" s="75" t="str">
        <f>IF(A1296="","",IF(variable,IF(A1296&lt;MortgageCalculator!$L$6*periods_per_year,start_rate,IF(MortgageCalculator!$L$10&gt;=0,MIN(MortgageCalculator!$L$7,start_rate+MortgageCalculator!$L$10*ROUNDUP((A1296-MortgageCalculator!$L$6*periods_per_year)/MortgageCalculator!$L$9,0)),MAX(MortgageCalculator!$L$8,start_rate+MortgageCalculator!$L$10*ROUNDUP((A1296-MortgageCalculator!$L$6*periods_per_year)/MortgageCalculator!$L$9,0)))),start_rate))</f>
        <v/>
      </c>
      <c r="D1296" s="76" t="str">
        <f t="shared" si="122"/>
        <v/>
      </c>
      <c r="E1296" s="76" t="str">
        <f t="shared" si="123"/>
        <v/>
      </c>
      <c r="F1296" s="76" t="str">
        <f t="shared" si="124"/>
        <v/>
      </c>
      <c r="G1296" s="76" t="str">
        <f t="shared" si="125"/>
        <v/>
      </c>
    </row>
    <row r="1297" spans="1:7">
      <c r="A1297" s="73" t="str">
        <f t="shared" si="120"/>
        <v/>
      </c>
      <c r="B1297" s="74" t="str">
        <f t="shared" si="121"/>
        <v/>
      </c>
      <c r="C1297" s="75" t="str">
        <f>IF(A1297="","",IF(variable,IF(A1297&lt;MortgageCalculator!$L$6*periods_per_year,start_rate,IF(MortgageCalculator!$L$10&gt;=0,MIN(MortgageCalculator!$L$7,start_rate+MortgageCalculator!$L$10*ROUNDUP((A1297-MortgageCalculator!$L$6*periods_per_year)/MortgageCalculator!$L$9,0)),MAX(MortgageCalculator!$L$8,start_rate+MortgageCalculator!$L$10*ROUNDUP((A1297-MortgageCalculator!$L$6*periods_per_year)/MortgageCalculator!$L$9,0)))),start_rate))</f>
        <v/>
      </c>
      <c r="D1297" s="76" t="str">
        <f t="shared" si="122"/>
        <v/>
      </c>
      <c r="E1297" s="76" t="str">
        <f t="shared" si="123"/>
        <v/>
      </c>
      <c r="F1297" s="76" t="str">
        <f t="shared" si="124"/>
        <v/>
      </c>
      <c r="G1297" s="76" t="str">
        <f t="shared" si="125"/>
        <v/>
      </c>
    </row>
    <row r="1298" spans="1:7">
      <c r="A1298" s="73" t="str">
        <f t="shared" si="120"/>
        <v/>
      </c>
      <c r="B1298" s="74" t="str">
        <f t="shared" si="121"/>
        <v/>
      </c>
      <c r="C1298" s="75" t="str">
        <f>IF(A1298="","",IF(variable,IF(A1298&lt;MortgageCalculator!$L$6*periods_per_year,start_rate,IF(MortgageCalculator!$L$10&gt;=0,MIN(MortgageCalculator!$L$7,start_rate+MortgageCalculator!$L$10*ROUNDUP((A1298-MortgageCalculator!$L$6*periods_per_year)/MortgageCalculator!$L$9,0)),MAX(MortgageCalculator!$L$8,start_rate+MortgageCalculator!$L$10*ROUNDUP((A1298-MortgageCalculator!$L$6*periods_per_year)/MortgageCalculator!$L$9,0)))),start_rate))</f>
        <v/>
      </c>
      <c r="D1298" s="76" t="str">
        <f t="shared" si="122"/>
        <v/>
      </c>
      <c r="E1298" s="76" t="str">
        <f t="shared" si="123"/>
        <v/>
      </c>
      <c r="F1298" s="76" t="str">
        <f t="shared" si="124"/>
        <v/>
      </c>
      <c r="G1298" s="76" t="str">
        <f t="shared" si="125"/>
        <v/>
      </c>
    </row>
    <row r="1299" spans="1:7">
      <c r="A1299" s="73" t="str">
        <f t="shared" si="120"/>
        <v/>
      </c>
      <c r="B1299" s="74" t="str">
        <f t="shared" si="121"/>
        <v/>
      </c>
      <c r="C1299" s="75" t="str">
        <f>IF(A1299="","",IF(variable,IF(A1299&lt;MortgageCalculator!$L$6*periods_per_year,start_rate,IF(MortgageCalculator!$L$10&gt;=0,MIN(MortgageCalculator!$L$7,start_rate+MortgageCalculator!$L$10*ROUNDUP((A1299-MortgageCalculator!$L$6*periods_per_year)/MortgageCalculator!$L$9,0)),MAX(MortgageCalculator!$L$8,start_rate+MortgageCalculator!$L$10*ROUNDUP((A1299-MortgageCalculator!$L$6*periods_per_year)/MortgageCalculator!$L$9,0)))),start_rate))</f>
        <v/>
      </c>
      <c r="D1299" s="76" t="str">
        <f t="shared" si="122"/>
        <v/>
      </c>
      <c r="E1299" s="76" t="str">
        <f t="shared" si="123"/>
        <v/>
      </c>
      <c r="F1299" s="76" t="str">
        <f t="shared" si="124"/>
        <v/>
      </c>
      <c r="G1299" s="76" t="str">
        <f t="shared" si="125"/>
        <v/>
      </c>
    </row>
    <row r="1300" spans="1:7">
      <c r="A1300" s="73" t="str">
        <f t="shared" si="120"/>
        <v/>
      </c>
      <c r="B1300" s="74" t="str">
        <f t="shared" si="121"/>
        <v/>
      </c>
      <c r="C1300" s="75" t="str">
        <f>IF(A1300="","",IF(variable,IF(A1300&lt;MortgageCalculator!$L$6*periods_per_year,start_rate,IF(MortgageCalculator!$L$10&gt;=0,MIN(MortgageCalculator!$L$7,start_rate+MortgageCalculator!$L$10*ROUNDUP((A1300-MortgageCalculator!$L$6*periods_per_year)/MortgageCalculator!$L$9,0)),MAX(MortgageCalculator!$L$8,start_rate+MortgageCalculator!$L$10*ROUNDUP((A1300-MortgageCalculator!$L$6*periods_per_year)/MortgageCalculator!$L$9,0)))),start_rate))</f>
        <v/>
      </c>
      <c r="D1300" s="76" t="str">
        <f t="shared" si="122"/>
        <v/>
      </c>
      <c r="E1300" s="76" t="str">
        <f t="shared" si="123"/>
        <v/>
      </c>
      <c r="F1300" s="76" t="str">
        <f t="shared" si="124"/>
        <v/>
      </c>
      <c r="G1300" s="76" t="str">
        <f t="shared" si="125"/>
        <v/>
      </c>
    </row>
    <row r="1301" spans="1:7">
      <c r="A1301" s="73" t="str">
        <f t="shared" si="120"/>
        <v/>
      </c>
      <c r="B1301" s="74" t="str">
        <f t="shared" si="121"/>
        <v/>
      </c>
      <c r="C1301" s="75" t="str">
        <f>IF(A1301="","",IF(variable,IF(A1301&lt;MortgageCalculator!$L$6*periods_per_year,start_rate,IF(MortgageCalculator!$L$10&gt;=0,MIN(MortgageCalculator!$L$7,start_rate+MortgageCalculator!$L$10*ROUNDUP((A1301-MortgageCalculator!$L$6*periods_per_year)/MortgageCalculator!$L$9,0)),MAX(MortgageCalculator!$L$8,start_rate+MortgageCalculator!$L$10*ROUNDUP((A1301-MortgageCalculator!$L$6*periods_per_year)/MortgageCalculator!$L$9,0)))),start_rate))</f>
        <v/>
      </c>
      <c r="D1301" s="76" t="str">
        <f t="shared" si="122"/>
        <v/>
      </c>
      <c r="E1301" s="76" t="str">
        <f t="shared" si="123"/>
        <v/>
      </c>
      <c r="F1301" s="76" t="str">
        <f t="shared" si="124"/>
        <v/>
      </c>
      <c r="G1301" s="76" t="str">
        <f t="shared" si="125"/>
        <v/>
      </c>
    </row>
    <row r="1302" spans="1:7">
      <c r="A1302" s="73" t="str">
        <f t="shared" si="120"/>
        <v/>
      </c>
      <c r="B1302" s="74" t="str">
        <f t="shared" si="121"/>
        <v/>
      </c>
      <c r="C1302" s="75" t="str">
        <f>IF(A1302="","",IF(variable,IF(A1302&lt;MortgageCalculator!$L$6*periods_per_year,start_rate,IF(MortgageCalculator!$L$10&gt;=0,MIN(MortgageCalculator!$L$7,start_rate+MortgageCalculator!$L$10*ROUNDUP((A1302-MortgageCalculator!$L$6*periods_per_year)/MortgageCalculator!$L$9,0)),MAX(MortgageCalculator!$L$8,start_rate+MortgageCalculator!$L$10*ROUNDUP((A1302-MortgageCalculator!$L$6*periods_per_year)/MortgageCalculator!$L$9,0)))),start_rate))</f>
        <v/>
      </c>
      <c r="D1302" s="76" t="str">
        <f t="shared" si="122"/>
        <v/>
      </c>
      <c r="E1302" s="76" t="str">
        <f t="shared" si="123"/>
        <v/>
      </c>
      <c r="F1302" s="76" t="str">
        <f t="shared" si="124"/>
        <v/>
      </c>
      <c r="G1302" s="76" t="str">
        <f t="shared" si="125"/>
        <v/>
      </c>
    </row>
    <row r="1303" spans="1:7">
      <c r="A1303" s="73" t="str">
        <f t="shared" si="120"/>
        <v/>
      </c>
      <c r="B1303" s="74" t="str">
        <f t="shared" si="121"/>
        <v/>
      </c>
      <c r="C1303" s="75" t="str">
        <f>IF(A1303="","",IF(variable,IF(A1303&lt;MortgageCalculator!$L$6*periods_per_year,start_rate,IF(MortgageCalculator!$L$10&gt;=0,MIN(MortgageCalculator!$L$7,start_rate+MortgageCalculator!$L$10*ROUNDUP((A1303-MortgageCalculator!$L$6*periods_per_year)/MortgageCalculator!$L$9,0)),MAX(MortgageCalculator!$L$8,start_rate+MortgageCalculator!$L$10*ROUNDUP((A1303-MortgageCalculator!$L$6*periods_per_year)/MortgageCalculator!$L$9,0)))),start_rate))</f>
        <v/>
      </c>
      <c r="D1303" s="76" t="str">
        <f t="shared" si="122"/>
        <v/>
      </c>
      <c r="E1303" s="76" t="str">
        <f t="shared" si="123"/>
        <v/>
      </c>
      <c r="F1303" s="76" t="str">
        <f t="shared" si="124"/>
        <v/>
      </c>
      <c r="G1303" s="76" t="str">
        <f t="shared" si="125"/>
        <v/>
      </c>
    </row>
    <row r="1304" spans="1:7">
      <c r="A1304" s="73" t="str">
        <f t="shared" si="120"/>
        <v/>
      </c>
      <c r="B1304" s="74" t="str">
        <f t="shared" si="121"/>
        <v/>
      </c>
      <c r="C1304" s="75" t="str">
        <f>IF(A1304="","",IF(variable,IF(A1304&lt;MortgageCalculator!$L$6*periods_per_year,start_rate,IF(MortgageCalculator!$L$10&gt;=0,MIN(MortgageCalculator!$L$7,start_rate+MortgageCalculator!$L$10*ROUNDUP((A1304-MortgageCalculator!$L$6*periods_per_year)/MortgageCalculator!$L$9,0)),MAX(MortgageCalculator!$L$8,start_rate+MortgageCalculator!$L$10*ROUNDUP((A1304-MortgageCalculator!$L$6*periods_per_year)/MortgageCalculator!$L$9,0)))),start_rate))</f>
        <v/>
      </c>
      <c r="D1304" s="76" t="str">
        <f t="shared" si="122"/>
        <v/>
      </c>
      <c r="E1304" s="76" t="str">
        <f t="shared" si="123"/>
        <v/>
      </c>
      <c r="F1304" s="76" t="str">
        <f t="shared" si="124"/>
        <v/>
      </c>
      <c r="G1304" s="76" t="str">
        <f t="shared" si="125"/>
        <v/>
      </c>
    </row>
    <row r="1305" spans="1:7">
      <c r="A1305" s="73" t="str">
        <f t="shared" si="120"/>
        <v/>
      </c>
      <c r="B1305" s="74" t="str">
        <f t="shared" si="121"/>
        <v/>
      </c>
      <c r="C1305" s="75" t="str">
        <f>IF(A1305="","",IF(variable,IF(A1305&lt;MortgageCalculator!$L$6*periods_per_year,start_rate,IF(MortgageCalculator!$L$10&gt;=0,MIN(MortgageCalculator!$L$7,start_rate+MortgageCalculator!$L$10*ROUNDUP((A1305-MortgageCalculator!$L$6*periods_per_year)/MortgageCalculator!$L$9,0)),MAX(MortgageCalculator!$L$8,start_rate+MortgageCalculator!$L$10*ROUNDUP((A1305-MortgageCalculator!$L$6*periods_per_year)/MortgageCalculator!$L$9,0)))),start_rate))</f>
        <v/>
      </c>
      <c r="D1305" s="76" t="str">
        <f t="shared" si="122"/>
        <v/>
      </c>
      <c r="E1305" s="76" t="str">
        <f t="shared" si="123"/>
        <v/>
      </c>
      <c r="F1305" s="76" t="str">
        <f t="shared" si="124"/>
        <v/>
      </c>
      <c r="G1305" s="76" t="str">
        <f t="shared" si="125"/>
        <v/>
      </c>
    </row>
    <row r="1306" spans="1:7">
      <c r="A1306" s="73" t="str">
        <f t="shared" si="120"/>
        <v/>
      </c>
      <c r="B1306" s="74" t="str">
        <f t="shared" si="121"/>
        <v/>
      </c>
      <c r="C1306" s="75" t="str">
        <f>IF(A1306="","",IF(variable,IF(A1306&lt;MortgageCalculator!$L$6*periods_per_year,start_rate,IF(MortgageCalculator!$L$10&gt;=0,MIN(MortgageCalculator!$L$7,start_rate+MortgageCalculator!$L$10*ROUNDUP((A1306-MortgageCalculator!$L$6*periods_per_year)/MortgageCalculator!$L$9,0)),MAX(MortgageCalculator!$L$8,start_rate+MortgageCalculator!$L$10*ROUNDUP((A1306-MortgageCalculator!$L$6*periods_per_year)/MortgageCalculator!$L$9,0)))),start_rate))</f>
        <v/>
      </c>
      <c r="D1306" s="76" t="str">
        <f t="shared" si="122"/>
        <v/>
      </c>
      <c r="E1306" s="76" t="str">
        <f t="shared" si="123"/>
        <v/>
      </c>
      <c r="F1306" s="76" t="str">
        <f t="shared" si="124"/>
        <v/>
      </c>
      <c r="G1306" s="76" t="str">
        <f t="shared" si="125"/>
        <v/>
      </c>
    </row>
    <row r="1307" spans="1:7">
      <c r="A1307" s="73" t="str">
        <f t="shared" si="120"/>
        <v/>
      </c>
      <c r="B1307" s="74" t="str">
        <f t="shared" si="121"/>
        <v/>
      </c>
      <c r="C1307" s="75" t="str">
        <f>IF(A1307="","",IF(variable,IF(A1307&lt;MortgageCalculator!$L$6*periods_per_year,start_rate,IF(MortgageCalculator!$L$10&gt;=0,MIN(MortgageCalculator!$L$7,start_rate+MortgageCalculator!$L$10*ROUNDUP((A1307-MortgageCalculator!$L$6*periods_per_year)/MortgageCalculator!$L$9,0)),MAX(MortgageCalculator!$L$8,start_rate+MortgageCalculator!$L$10*ROUNDUP((A1307-MortgageCalculator!$L$6*periods_per_year)/MortgageCalculator!$L$9,0)))),start_rate))</f>
        <v/>
      </c>
      <c r="D1307" s="76" t="str">
        <f t="shared" si="122"/>
        <v/>
      </c>
      <c r="E1307" s="76" t="str">
        <f t="shared" si="123"/>
        <v/>
      </c>
      <c r="F1307" s="76" t="str">
        <f t="shared" si="124"/>
        <v/>
      </c>
      <c r="G1307" s="76" t="str">
        <f t="shared" si="125"/>
        <v/>
      </c>
    </row>
    <row r="1308" spans="1:7">
      <c r="A1308" s="73" t="str">
        <f t="shared" si="120"/>
        <v/>
      </c>
      <c r="B1308" s="74" t="str">
        <f t="shared" si="121"/>
        <v/>
      </c>
      <c r="C1308" s="75" t="str">
        <f>IF(A1308="","",IF(variable,IF(A1308&lt;MortgageCalculator!$L$6*periods_per_year,start_rate,IF(MortgageCalculator!$L$10&gt;=0,MIN(MortgageCalculator!$L$7,start_rate+MortgageCalculator!$L$10*ROUNDUP((A1308-MortgageCalculator!$L$6*periods_per_year)/MortgageCalculator!$L$9,0)),MAX(MortgageCalculator!$L$8,start_rate+MortgageCalculator!$L$10*ROUNDUP((A1308-MortgageCalculator!$L$6*periods_per_year)/MortgageCalculator!$L$9,0)))),start_rate))</f>
        <v/>
      </c>
      <c r="D1308" s="76" t="str">
        <f t="shared" si="122"/>
        <v/>
      </c>
      <c r="E1308" s="76" t="str">
        <f t="shared" si="123"/>
        <v/>
      </c>
      <c r="F1308" s="76" t="str">
        <f t="shared" si="124"/>
        <v/>
      </c>
      <c r="G1308" s="76" t="str">
        <f t="shared" si="125"/>
        <v/>
      </c>
    </row>
    <row r="1309" spans="1:7">
      <c r="A1309" s="73" t="str">
        <f t="shared" si="120"/>
        <v/>
      </c>
      <c r="B1309" s="74" t="str">
        <f t="shared" si="121"/>
        <v/>
      </c>
      <c r="C1309" s="75" t="str">
        <f>IF(A1309="","",IF(variable,IF(A1309&lt;MortgageCalculator!$L$6*periods_per_year,start_rate,IF(MortgageCalculator!$L$10&gt;=0,MIN(MortgageCalculator!$L$7,start_rate+MortgageCalculator!$L$10*ROUNDUP((A1309-MortgageCalculator!$L$6*periods_per_year)/MortgageCalculator!$L$9,0)),MAX(MortgageCalculator!$L$8,start_rate+MortgageCalculator!$L$10*ROUNDUP((A1309-MortgageCalculator!$L$6*periods_per_year)/MortgageCalculator!$L$9,0)))),start_rate))</f>
        <v/>
      </c>
      <c r="D1309" s="76" t="str">
        <f t="shared" si="122"/>
        <v/>
      </c>
      <c r="E1309" s="76" t="str">
        <f t="shared" si="123"/>
        <v/>
      </c>
      <c r="F1309" s="76" t="str">
        <f t="shared" si="124"/>
        <v/>
      </c>
      <c r="G1309" s="76" t="str">
        <f t="shared" si="125"/>
        <v/>
      </c>
    </row>
    <row r="1310" spans="1:7">
      <c r="A1310" s="73" t="str">
        <f t="shared" si="120"/>
        <v/>
      </c>
      <c r="B1310" s="74" t="str">
        <f t="shared" si="121"/>
        <v/>
      </c>
      <c r="C1310" s="75" t="str">
        <f>IF(A1310="","",IF(variable,IF(A1310&lt;MortgageCalculator!$L$6*periods_per_year,start_rate,IF(MortgageCalculator!$L$10&gt;=0,MIN(MortgageCalculator!$L$7,start_rate+MortgageCalculator!$L$10*ROUNDUP((A1310-MortgageCalculator!$L$6*periods_per_year)/MortgageCalculator!$L$9,0)),MAX(MortgageCalculator!$L$8,start_rate+MortgageCalculator!$L$10*ROUNDUP((A1310-MortgageCalculator!$L$6*periods_per_year)/MortgageCalculator!$L$9,0)))),start_rate))</f>
        <v/>
      </c>
      <c r="D1310" s="76" t="str">
        <f t="shared" si="122"/>
        <v/>
      </c>
      <c r="E1310" s="76" t="str">
        <f t="shared" si="123"/>
        <v/>
      </c>
      <c r="F1310" s="76" t="str">
        <f t="shared" si="124"/>
        <v/>
      </c>
      <c r="G1310" s="76" t="str">
        <f t="shared" si="125"/>
        <v/>
      </c>
    </row>
    <row r="1311" spans="1:7">
      <c r="A1311" s="73" t="str">
        <f t="shared" si="120"/>
        <v/>
      </c>
      <c r="B1311" s="74" t="str">
        <f t="shared" si="121"/>
        <v/>
      </c>
      <c r="C1311" s="75" t="str">
        <f>IF(A1311="","",IF(variable,IF(A1311&lt;MortgageCalculator!$L$6*periods_per_year,start_rate,IF(MortgageCalculator!$L$10&gt;=0,MIN(MortgageCalculator!$L$7,start_rate+MortgageCalculator!$L$10*ROUNDUP((A1311-MortgageCalculator!$L$6*periods_per_year)/MortgageCalculator!$L$9,0)),MAX(MortgageCalculator!$L$8,start_rate+MortgageCalculator!$L$10*ROUNDUP((A1311-MortgageCalculator!$L$6*periods_per_year)/MortgageCalculator!$L$9,0)))),start_rate))</f>
        <v/>
      </c>
      <c r="D1311" s="76" t="str">
        <f t="shared" si="122"/>
        <v/>
      </c>
      <c r="E1311" s="76" t="str">
        <f t="shared" si="123"/>
        <v/>
      </c>
      <c r="F1311" s="76" t="str">
        <f t="shared" si="124"/>
        <v/>
      </c>
      <c r="G1311" s="76" t="str">
        <f t="shared" si="125"/>
        <v/>
      </c>
    </row>
    <row r="1312" spans="1:7">
      <c r="A1312" s="73" t="str">
        <f t="shared" si="120"/>
        <v/>
      </c>
      <c r="B1312" s="74" t="str">
        <f t="shared" si="121"/>
        <v/>
      </c>
      <c r="C1312" s="75" t="str">
        <f>IF(A1312="","",IF(variable,IF(A1312&lt;MortgageCalculator!$L$6*periods_per_year,start_rate,IF(MortgageCalculator!$L$10&gt;=0,MIN(MortgageCalculator!$L$7,start_rate+MortgageCalculator!$L$10*ROUNDUP((A1312-MortgageCalculator!$L$6*periods_per_year)/MortgageCalculator!$L$9,0)),MAX(MortgageCalculator!$L$8,start_rate+MortgageCalculator!$L$10*ROUNDUP((A1312-MortgageCalculator!$L$6*periods_per_year)/MortgageCalculator!$L$9,0)))),start_rate))</f>
        <v/>
      </c>
      <c r="D1312" s="76" t="str">
        <f t="shared" si="122"/>
        <v/>
      </c>
      <c r="E1312" s="76" t="str">
        <f t="shared" si="123"/>
        <v/>
      </c>
      <c r="F1312" s="76" t="str">
        <f t="shared" si="124"/>
        <v/>
      </c>
      <c r="G1312" s="76" t="str">
        <f t="shared" si="125"/>
        <v/>
      </c>
    </row>
    <row r="1313" spans="1:7">
      <c r="A1313" s="73" t="str">
        <f t="shared" si="120"/>
        <v/>
      </c>
      <c r="B1313" s="74" t="str">
        <f t="shared" si="121"/>
        <v/>
      </c>
      <c r="C1313" s="75" t="str">
        <f>IF(A1313="","",IF(variable,IF(A1313&lt;MortgageCalculator!$L$6*periods_per_year,start_rate,IF(MortgageCalculator!$L$10&gt;=0,MIN(MortgageCalculator!$L$7,start_rate+MortgageCalculator!$L$10*ROUNDUP((A1313-MortgageCalculator!$L$6*periods_per_year)/MortgageCalculator!$L$9,0)),MAX(MortgageCalculator!$L$8,start_rate+MortgageCalculator!$L$10*ROUNDUP((A1313-MortgageCalculator!$L$6*periods_per_year)/MortgageCalculator!$L$9,0)))),start_rate))</f>
        <v/>
      </c>
      <c r="D1313" s="76" t="str">
        <f t="shared" si="122"/>
        <v/>
      </c>
      <c r="E1313" s="76" t="str">
        <f t="shared" si="123"/>
        <v/>
      </c>
      <c r="F1313" s="76" t="str">
        <f t="shared" si="124"/>
        <v/>
      </c>
      <c r="G1313" s="76" t="str">
        <f t="shared" si="125"/>
        <v/>
      </c>
    </row>
    <row r="1314" spans="1:7">
      <c r="A1314" s="73" t="str">
        <f t="shared" si="120"/>
        <v/>
      </c>
      <c r="B1314" s="74" t="str">
        <f t="shared" si="121"/>
        <v/>
      </c>
      <c r="C1314" s="75" t="str">
        <f>IF(A1314="","",IF(variable,IF(A1314&lt;MortgageCalculator!$L$6*periods_per_year,start_rate,IF(MortgageCalculator!$L$10&gt;=0,MIN(MortgageCalculator!$L$7,start_rate+MortgageCalculator!$L$10*ROUNDUP((A1314-MortgageCalculator!$L$6*periods_per_year)/MortgageCalculator!$L$9,0)),MAX(MortgageCalculator!$L$8,start_rate+MortgageCalculator!$L$10*ROUNDUP((A1314-MortgageCalculator!$L$6*periods_per_year)/MortgageCalculator!$L$9,0)))),start_rate))</f>
        <v/>
      </c>
      <c r="D1314" s="76" t="str">
        <f t="shared" si="122"/>
        <v/>
      </c>
      <c r="E1314" s="76" t="str">
        <f t="shared" si="123"/>
        <v/>
      </c>
      <c r="F1314" s="76" t="str">
        <f t="shared" si="124"/>
        <v/>
      </c>
      <c r="G1314" s="76" t="str">
        <f t="shared" si="125"/>
        <v/>
      </c>
    </row>
    <row r="1315" spans="1:7">
      <c r="A1315" s="73" t="str">
        <f t="shared" si="120"/>
        <v/>
      </c>
      <c r="B1315" s="74" t="str">
        <f t="shared" si="121"/>
        <v/>
      </c>
      <c r="C1315" s="75" t="str">
        <f>IF(A1315="","",IF(variable,IF(A1315&lt;MortgageCalculator!$L$6*periods_per_year,start_rate,IF(MortgageCalculator!$L$10&gt;=0,MIN(MortgageCalculator!$L$7,start_rate+MortgageCalculator!$L$10*ROUNDUP((A1315-MortgageCalculator!$L$6*periods_per_year)/MortgageCalculator!$L$9,0)),MAX(MortgageCalculator!$L$8,start_rate+MortgageCalculator!$L$10*ROUNDUP((A1315-MortgageCalculator!$L$6*periods_per_year)/MortgageCalculator!$L$9,0)))),start_rate))</f>
        <v/>
      </c>
      <c r="D1315" s="76" t="str">
        <f t="shared" si="122"/>
        <v/>
      </c>
      <c r="E1315" s="76" t="str">
        <f t="shared" si="123"/>
        <v/>
      </c>
      <c r="F1315" s="76" t="str">
        <f t="shared" si="124"/>
        <v/>
      </c>
      <c r="G1315" s="76" t="str">
        <f t="shared" si="125"/>
        <v/>
      </c>
    </row>
    <row r="1316" spans="1:7">
      <c r="A1316" s="73" t="str">
        <f t="shared" si="120"/>
        <v/>
      </c>
      <c r="B1316" s="74" t="str">
        <f t="shared" si="121"/>
        <v/>
      </c>
      <c r="C1316" s="75" t="str">
        <f>IF(A1316="","",IF(variable,IF(A1316&lt;MortgageCalculator!$L$6*periods_per_year,start_rate,IF(MortgageCalculator!$L$10&gt;=0,MIN(MortgageCalculator!$L$7,start_rate+MortgageCalculator!$L$10*ROUNDUP((A1316-MortgageCalculator!$L$6*periods_per_year)/MortgageCalculator!$L$9,0)),MAX(MortgageCalculator!$L$8,start_rate+MortgageCalculator!$L$10*ROUNDUP((A1316-MortgageCalculator!$L$6*periods_per_year)/MortgageCalculator!$L$9,0)))),start_rate))</f>
        <v/>
      </c>
      <c r="D1316" s="76" t="str">
        <f t="shared" si="122"/>
        <v/>
      </c>
      <c r="E1316" s="76" t="str">
        <f t="shared" si="123"/>
        <v/>
      </c>
      <c r="F1316" s="76" t="str">
        <f t="shared" si="124"/>
        <v/>
      </c>
      <c r="G1316" s="76" t="str">
        <f t="shared" si="125"/>
        <v/>
      </c>
    </row>
    <row r="1317" spans="1:7">
      <c r="A1317" s="73" t="str">
        <f t="shared" si="120"/>
        <v/>
      </c>
      <c r="B1317" s="74" t="str">
        <f t="shared" si="121"/>
        <v/>
      </c>
      <c r="C1317" s="75" t="str">
        <f>IF(A1317="","",IF(variable,IF(A1317&lt;MortgageCalculator!$L$6*periods_per_year,start_rate,IF(MortgageCalculator!$L$10&gt;=0,MIN(MortgageCalculator!$L$7,start_rate+MortgageCalculator!$L$10*ROUNDUP((A1317-MortgageCalculator!$L$6*periods_per_year)/MortgageCalculator!$L$9,0)),MAX(MortgageCalculator!$L$8,start_rate+MortgageCalculator!$L$10*ROUNDUP((A1317-MortgageCalculator!$L$6*periods_per_year)/MortgageCalculator!$L$9,0)))),start_rate))</f>
        <v/>
      </c>
      <c r="D1317" s="76" t="str">
        <f t="shared" si="122"/>
        <v/>
      </c>
      <c r="E1317" s="76" t="str">
        <f t="shared" si="123"/>
        <v/>
      </c>
      <c r="F1317" s="76" t="str">
        <f t="shared" si="124"/>
        <v/>
      </c>
      <c r="G1317" s="76" t="str">
        <f t="shared" si="125"/>
        <v/>
      </c>
    </row>
    <row r="1318" spans="1:7">
      <c r="A1318" s="73" t="str">
        <f t="shared" si="120"/>
        <v/>
      </c>
      <c r="B1318" s="74" t="str">
        <f t="shared" si="121"/>
        <v/>
      </c>
      <c r="C1318" s="75" t="str">
        <f>IF(A1318="","",IF(variable,IF(A1318&lt;MortgageCalculator!$L$6*periods_per_year,start_rate,IF(MortgageCalculator!$L$10&gt;=0,MIN(MortgageCalculator!$L$7,start_rate+MortgageCalculator!$L$10*ROUNDUP((A1318-MortgageCalculator!$L$6*periods_per_year)/MortgageCalculator!$L$9,0)),MAX(MortgageCalculator!$L$8,start_rate+MortgageCalculator!$L$10*ROUNDUP((A1318-MortgageCalculator!$L$6*periods_per_year)/MortgageCalculator!$L$9,0)))),start_rate))</f>
        <v/>
      </c>
      <c r="D1318" s="76" t="str">
        <f t="shared" si="122"/>
        <v/>
      </c>
      <c r="E1318" s="76" t="str">
        <f t="shared" si="123"/>
        <v/>
      </c>
      <c r="F1318" s="76" t="str">
        <f t="shared" si="124"/>
        <v/>
      </c>
      <c r="G1318" s="76" t="str">
        <f t="shared" si="125"/>
        <v/>
      </c>
    </row>
    <row r="1319" spans="1:7">
      <c r="A1319" s="73" t="str">
        <f t="shared" si="120"/>
        <v/>
      </c>
      <c r="B1319" s="74" t="str">
        <f t="shared" si="121"/>
        <v/>
      </c>
      <c r="C1319" s="75" t="str">
        <f>IF(A1319="","",IF(variable,IF(A1319&lt;MortgageCalculator!$L$6*periods_per_year,start_rate,IF(MortgageCalculator!$L$10&gt;=0,MIN(MortgageCalculator!$L$7,start_rate+MortgageCalculator!$L$10*ROUNDUP((A1319-MortgageCalculator!$L$6*periods_per_year)/MortgageCalculator!$L$9,0)),MAX(MortgageCalculator!$L$8,start_rate+MortgageCalculator!$L$10*ROUNDUP((A1319-MortgageCalculator!$L$6*periods_per_year)/MortgageCalculator!$L$9,0)))),start_rate))</f>
        <v/>
      </c>
      <c r="D1319" s="76" t="str">
        <f t="shared" si="122"/>
        <v/>
      </c>
      <c r="E1319" s="76" t="str">
        <f t="shared" si="123"/>
        <v/>
      </c>
      <c r="F1319" s="76" t="str">
        <f t="shared" si="124"/>
        <v/>
      </c>
      <c r="G1319" s="76" t="str">
        <f t="shared" si="125"/>
        <v/>
      </c>
    </row>
    <row r="1320" spans="1:7">
      <c r="A1320" s="73" t="str">
        <f t="shared" si="120"/>
        <v/>
      </c>
      <c r="B1320" s="74" t="str">
        <f t="shared" si="121"/>
        <v/>
      </c>
      <c r="C1320" s="75" t="str">
        <f>IF(A1320="","",IF(variable,IF(A1320&lt;MortgageCalculator!$L$6*periods_per_year,start_rate,IF(MortgageCalculator!$L$10&gt;=0,MIN(MortgageCalculator!$L$7,start_rate+MortgageCalculator!$L$10*ROUNDUP((A1320-MortgageCalculator!$L$6*periods_per_year)/MortgageCalculator!$L$9,0)),MAX(MortgageCalculator!$L$8,start_rate+MortgageCalculator!$L$10*ROUNDUP((A1320-MortgageCalculator!$L$6*periods_per_year)/MortgageCalculator!$L$9,0)))),start_rate))</f>
        <v/>
      </c>
      <c r="D1320" s="76" t="str">
        <f t="shared" si="122"/>
        <v/>
      </c>
      <c r="E1320" s="76" t="str">
        <f t="shared" si="123"/>
        <v/>
      </c>
      <c r="F1320" s="76" t="str">
        <f t="shared" si="124"/>
        <v/>
      </c>
      <c r="G1320" s="76" t="str">
        <f t="shared" si="125"/>
        <v/>
      </c>
    </row>
    <row r="1321" spans="1:7">
      <c r="A1321" s="73" t="str">
        <f t="shared" si="120"/>
        <v/>
      </c>
      <c r="B1321" s="74" t="str">
        <f t="shared" si="121"/>
        <v/>
      </c>
      <c r="C1321" s="75" t="str">
        <f>IF(A1321="","",IF(variable,IF(A1321&lt;MortgageCalculator!$L$6*periods_per_year,start_rate,IF(MortgageCalculator!$L$10&gt;=0,MIN(MortgageCalculator!$L$7,start_rate+MortgageCalculator!$L$10*ROUNDUP((A1321-MortgageCalculator!$L$6*periods_per_year)/MortgageCalculator!$L$9,0)),MAX(MortgageCalculator!$L$8,start_rate+MortgageCalculator!$L$10*ROUNDUP((A1321-MortgageCalculator!$L$6*periods_per_year)/MortgageCalculator!$L$9,0)))),start_rate))</f>
        <v/>
      </c>
      <c r="D1321" s="76" t="str">
        <f t="shared" si="122"/>
        <v/>
      </c>
      <c r="E1321" s="76" t="str">
        <f t="shared" si="123"/>
        <v/>
      </c>
      <c r="F1321" s="76" t="str">
        <f t="shared" si="124"/>
        <v/>
      </c>
      <c r="G1321" s="76" t="str">
        <f t="shared" si="125"/>
        <v/>
      </c>
    </row>
    <row r="1322" spans="1:7">
      <c r="A1322" s="73" t="str">
        <f t="shared" si="120"/>
        <v/>
      </c>
      <c r="B1322" s="74" t="str">
        <f t="shared" si="121"/>
        <v/>
      </c>
      <c r="C1322" s="75" t="str">
        <f>IF(A1322="","",IF(variable,IF(A1322&lt;MortgageCalculator!$L$6*periods_per_year,start_rate,IF(MortgageCalculator!$L$10&gt;=0,MIN(MortgageCalculator!$L$7,start_rate+MortgageCalculator!$L$10*ROUNDUP((A1322-MortgageCalculator!$L$6*periods_per_year)/MortgageCalculator!$L$9,0)),MAX(MortgageCalculator!$L$8,start_rate+MortgageCalculator!$L$10*ROUNDUP((A1322-MortgageCalculator!$L$6*periods_per_year)/MortgageCalculator!$L$9,0)))),start_rate))</f>
        <v/>
      </c>
      <c r="D1322" s="76" t="str">
        <f t="shared" si="122"/>
        <v/>
      </c>
      <c r="E1322" s="76" t="str">
        <f t="shared" si="123"/>
        <v/>
      </c>
      <c r="F1322" s="76" t="str">
        <f t="shared" si="124"/>
        <v/>
      </c>
      <c r="G1322" s="76" t="str">
        <f t="shared" si="125"/>
        <v/>
      </c>
    </row>
    <row r="1323" spans="1:7">
      <c r="A1323" s="73" t="str">
        <f t="shared" si="120"/>
        <v/>
      </c>
      <c r="B1323" s="74" t="str">
        <f t="shared" si="121"/>
        <v/>
      </c>
      <c r="C1323" s="75" t="str">
        <f>IF(A1323="","",IF(variable,IF(A1323&lt;MortgageCalculator!$L$6*periods_per_year,start_rate,IF(MortgageCalculator!$L$10&gt;=0,MIN(MortgageCalculator!$L$7,start_rate+MortgageCalculator!$L$10*ROUNDUP((A1323-MortgageCalculator!$L$6*periods_per_year)/MortgageCalculator!$L$9,0)),MAX(MortgageCalculator!$L$8,start_rate+MortgageCalculator!$L$10*ROUNDUP((A1323-MortgageCalculator!$L$6*periods_per_year)/MortgageCalculator!$L$9,0)))),start_rate))</f>
        <v/>
      </c>
      <c r="D1323" s="76" t="str">
        <f t="shared" si="122"/>
        <v/>
      </c>
      <c r="E1323" s="76" t="str">
        <f t="shared" si="123"/>
        <v/>
      </c>
      <c r="F1323" s="76" t="str">
        <f t="shared" si="124"/>
        <v/>
      </c>
      <c r="G1323" s="76" t="str">
        <f t="shared" si="125"/>
        <v/>
      </c>
    </row>
    <row r="1324" spans="1:7">
      <c r="A1324" s="73" t="str">
        <f t="shared" si="120"/>
        <v/>
      </c>
      <c r="B1324" s="74" t="str">
        <f t="shared" si="121"/>
        <v/>
      </c>
      <c r="C1324" s="75" t="str">
        <f>IF(A1324="","",IF(variable,IF(A1324&lt;MortgageCalculator!$L$6*periods_per_year,start_rate,IF(MortgageCalculator!$L$10&gt;=0,MIN(MortgageCalculator!$L$7,start_rate+MortgageCalculator!$L$10*ROUNDUP((A1324-MortgageCalculator!$L$6*periods_per_year)/MortgageCalculator!$L$9,0)),MAX(MortgageCalculator!$L$8,start_rate+MortgageCalculator!$L$10*ROUNDUP((A1324-MortgageCalculator!$L$6*periods_per_year)/MortgageCalculator!$L$9,0)))),start_rate))</f>
        <v/>
      </c>
      <c r="D1324" s="76" t="str">
        <f t="shared" si="122"/>
        <v/>
      </c>
      <c r="E1324" s="76" t="str">
        <f t="shared" si="123"/>
        <v/>
      </c>
      <c r="F1324" s="76" t="str">
        <f t="shared" si="124"/>
        <v/>
      </c>
      <c r="G1324" s="76" t="str">
        <f t="shared" si="125"/>
        <v/>
      </c>
    </row>
    <row r="1325" spans="1:7">
      <c r="A1325" s="73" t="str">
        <f t="shared" si="120"/>
        <v/>
      </c>
      <c r="B1325" s="74" t="str">
        <f t="shared" si="121"/>
        <v/>
      </c>
      <c r="C1325" s="75" t="str">
        <f>IF(A1325="","",IF(variable,IF(A1325&lt;MortgageCalculator!$L$6*periods_per_year,start_rate,IF(MortgageCalculator!$L$10&gt;=0,MIN(MortgageCalculator!$L$7,start_rate+MortgageCalculator!$L$10*ROUNDUP((A1325-MortgageCalculator!$L$6*periods_per_year)/MortgageCalculator!$L$9,0)),MAX(MortgageCalculator!$L$8,start_rate+MortgageCalculator!$L$10*ROUNDUP((A1325-MortgageCalculator!$L$6*periods_per_year)/MortgageCalculator!$L$9,0)))),start_rate))</f>
        <v/>
      </c>
      <c r="D1325" s="76" t="str">
        <f t="shared" si="122"/>
        <v/>
      </c>
      <c r="E1325" s="76" t="str">
        <f t="shared" si="123"/>
        <v/>
      </c>
      <c r="F1325" s="76" t="str">
        <f t="shared" si="124"/>
        <v/>
      </c>
      <c r="G1325" s="76" t="str">
        <f t="shared" si="125"/>
        <v/>
      </c>
    </row>
    <row r="1326" spans="1:7">
      <c r="A1326" s="73" t="str">
        <f t="shared" si="120"/>
        <v/>
      </c>
      <c r="B1326" s="74" t="str">
        <f t="shared" si="121"/>
        <v/>
      </c>
      <c r="C1326" s="75" t="str">
        <f>IF(A1326="","",IF(variable,IF(A1326&lt;MortgageCalculator!$L$6*periods_per_year,start_rate,IF(MortgageCalculator!$L$10&gt;=0,MIN(MortgageCalculator!$L$7,start_rate+MortgageCalculator!$L$10*ROUNDUP((A1326-MortgageCalculator!$L$6*periods_per_year)/MortgageCalculator!$L$9,0)),MAX(MortgageCalculator!$L$8,start_rate+MortgageCalculator!$L$10*ROUNDUP((A1326-MortgageCalculator!$L$6*periods_per_year)/MortgageCalculator!$L$9,0)))),start_rate))</f>
        <v/>
      </c>
      <c r="D1326" s="76" t="str">
        <f t="shared" si="122"/>
        <v/>
      </c>
      <c r="E1326" s="76" t="str">
        <f t="shared" si="123"/>
        <v/>
      </c>
      <c r="F1326" s="76" t="str">
        <f t="shared" si="124"/>
        <v/>
      </c>
      <c r="G1326" s="76" t="str">
        <f t="shared" si="125"/>
        <v/>
      </c>
    </row>
    <row r="1327" spans="1:7">
      <c r="A1327" s="73" t="str">
        <f t="shared" si="120"/>
        <v/>
      </c>
      <c r="B1327" s="74" t="str">
        <f t="shared" si="121"/>
        <v/>
      </c>
      <c r="C1327" s="75" t="str">
        <f>IF(A1327="","",IF(variable,IF(A1327&lt;MortgageCalculator!$L$6*periods_per_year,start_rate,IF(MortgageCalculator!$L$10&gt;=0,MIN(MortgageCalculator!$L$7,start_rate+MortgageCalculator!$L$10*ROUNDUP((A1327-MortgageCalculator!$L$6*periods_per_year)/MortgageCalculator!$L$9,0)),MAX(MortgageCalculator!$L$8,start_rate+MortgageCalculator!$L$10*ROUNDUP((A1327-MortgageCalculator!$L$6*periods_per_year)/MortgageCalculator!$L$9,0)))),start_rate))</f>
        <v/>
      </c>
      <c r="D1327" s="76" t="str">
        <f t="shared" si="122"/>
        <v/>
      </c>
      <c r="E1327" s="76" t="str">
        <f t="shared" si="123"/>
        <v/>
      </c>
      <c r="F1327" s="76" t="str">
        <f t="shared" si="124"/>
        <v/>
      </c>
      <c r="G1327" s="76" t="str">
        <f t="shared" si="125"/>
        <v/>
      </c>
    </row>
    <row r="1328" spans="1:7">
      <c r="A1328" s="73" t="str">
        <f t="shared" si="120"/>
        <v/>
      </c>
      <c r="B1328" s="74" t="str">
        <f t="shared" si="121"/>
        <v/>
      </c>
      <c r="C1328" s="75" t="str">
        <f>IF(A1328="","",IF(variable,IF(A1328&lt;MortgageCalculator!$L$6*periods_per_year,start_rate,IF(MortgageCalculator!$L$10&gt;=0,MIN(MortgageCalculator!$L$7,start_rate+MortgageCalculator!$L$10*ROUNDUP((A1328-MortgageCalculator!$L$6*periods_per_year)/MortgageCalculator!$L$9,0)),MAX(MortgageCalculator!$L$8,start_rate+MortgageCalculator!$L$10*ROUNDUP((A1328-MortgageCalculator!$L$6*periods_per_year)/MortgageCalculator!$L$9,0)))),start_rate))</f>
        <v/>
      </c>
      <c r="D1328" s="76" t="str">
        <f t="shared" si="122"/>
        <v/>
      </c>
      <c r="E1328" s="76" t="str">
        <f t="shared" si="123"/>
        <v/>
      </c>
      <c r="F1328" s="76" t="str">
        <f t="shared" si="124"/>
        <v/>
      </c>
      <c r="G1328" s="76" t="str">
        <f t="shared" si="125"/>
        <v/>
      </c>
    </row>
    <row r="1329" spans="1:7">
      <c r="A1329" s="73" t="str">
        <f t="shared" si="120"/>
        <v/>
      </c>
      <c r="B1329" s="74" t="str">
        <f t="shared" si="121"/>
        <v/>
      </c>
      <c r="C1329" s="75" t="str">
        <f>IF(A1329="","",IF(variable,IF(A1329&lt;MortgageCalculator!$L$6*periods_per_year,start_rate,IF(MortgageCalculator!$L$10&gt;=0,MIN(MortgageCalculator!$L$7,start_rate+MortgageCalculator!$L$10*ROUNDUP((A1329-MortgageCalculator!$L$6*periods_per_year)/MortgageCalculator!$L$9,0)),MAX(MortgageCalculator!$L$8,start_rate+MortgageCalculator!$L$10*ROUNDUP((A1329-MortgageCalculator!$L$6*periods_per_year)/MortgageCalculator!$L$9,0)))),start_rate))</f>
        <v/>
      </c>
      <c r="D1329" s="76" t="str">
        <f t="shared" si="122"/>
        <v/>
      </c>
      <c r="E1329" s="76" t="str">
        <f t="shared" si="123"/>
        <v/>
      </c>
      <c r="F1329" s="76" t="str">
        <f t="shared" si="124"/>
        <v/>
      </c>
      <c r="G1329" s="76" t="str">
        <f t="shared" si="125"/>
        <v/>
      </c>
    </row>
    <row r="1330" spans="1:7">
      <c r="A1330" s="73" t="str">
        <f t="shared" si="120"/>
        <v/>
      </c>
      <c r="B1330" s="74" t="str">
        <f t="shared" si="121"/>
        <v/>
      </c>
      <c r="C1330" s="75" t="str">
        <f>IF(A1330="","",IF(variable,IF(A1330&lt;MortgageCalculator!$L$6*periods_per_year,start_rate,IF(MortgageCalculator!$L$10&gt;=0,MIN(MortgageCalculator!$L$7,start_rate+MortgageCalculator!$L$10*ROUNDUP((A1330-MortgageCalculator!$L$6*periods_per_year)/MortgageCalculator!$L$9,0)),MAX(MortgageCalculator!$L$8,start_rate+MortgageCalculator!$L$10*ROUNDUP((A1330-MortgageCalculator!$L$6*periods_per_year)/MortgageCalculator!$L$9,0)))),start_rate))</f>
        <v/>
      </c>
      <c r="D1330" s="76" t="str">
        <f t="shared" si="122"/>
        <v/>
      </c>
      <c r="E1330" s="76" t="str">
        <f t="shared" si="123"/>
        <v/>
      </c>
      <c r="F1330" s="76" t="str">
        <f t="shared" si="124"/>
        <v/>
      </c>
      <c r="G1330" s="76" t="str">
        <f t="shared" si="125"/>
        <v/>
      </c>
    </row>
    <row r="1331" spans="1:7">
      <c r="A1331" s="73" t="str">
        <f t="shared" si="120"/>
        <v/>
      </c>
      <c r="B1331" s="74" t="str">
        <f t="shared" si="121"/>
        <v/>
      </c>
      <c r="C1331" s="75" t="str">
        <f>IF(A1331="","",IF(variable,IF(A1331&lt;MortgageCalculator!$L$6*periods_per_year,start_rate,IF(MortgageCalculator!$L$10&gt;=0,MIN(MortgageCalculator!$L$7,start_rate+MortgageCalculator!$L$10*ROUNDUP((A1331-MortgageCalculator!$L$6*periods_per_year)/MortgageCalculator!$L$9,0)),MAX(MortgageCalculator!$L$8,start_rate+MortgageCalculator!$L$10*ROUNDUP((A1331-MortgageCalculator!$L$6*periods_per_year)/MortgageCalculator!$L$9,0)))),start_rate))</f>
        <v/>
      </c>
      <c r="D1331" s="76" t="str">
        <f t="shared" si="122"/>
        <v/>
      </c>
      <c r="E1331" s="76" t="str">
        <f t="shared" si="123"/>
        <v/>
      </c>
      <c r="F1331" s="76" t="str">
        <f t="shared" si="124"/>
        <v/>
      </c>
      <c r="G1331" s="76" t="str">
        <f t="shared" si="125"/>
        <v/>
      </c>
    </row>
    <row r="1332" spans="1:7">
      <c r="A1332" s="73" t="str">
        <f t="shared" si="120"/>
        <v/>
      </c>
      <c r="B1332" s="74" t="str">
        <f t="shared" si="121"/>
        <v/>
      </c>
      <c r="C1332" s="75" t="str">
        <f>IF(A1332="","",IF(variable,IF(A1332&lt;MortgageCalculator!$L$6*periods_per_year,start_rate,IF(MortgageCalculator!$L$10&gt;=0,MIN(MortgageCalculator!$L$7,start_rate+MortgageCalculator!$L$10*ROUNDUP((A1332-MortgageCalculator!$L$6*periods_per_year)/MortgageCalculator!$L$9,0)),MAX(MortgageCalculator!$L$8,start_rate+MortgageCalculator!$L$10*ROUNDUP((A1332-MortgageCalculator!$L$6*periods_per_year)/MortgageCalculator!$L$9,0)))),start_rate))</f>
        <v/>
      </c>
      <c r="D1332" s="76" t="str">
        <f t="shared" si="122"/>
        <v/>
      </c>
      <c r="E1332" s="76" t="str">
        <f t="shared" si="123"/>
        <v/>
      </c>
      <c r="F1332" s="76" t="str">
        <f t="shared" si="124"/>
        <v/>
      </c>
      <c r="G1332" s="76" t="str">
        <f t="shared" si="125"/>
        <v/>
      </c>
    </row>
    <row r="1333" spans="1:7">
      <c r="A1333" s="73" t="str">
        <f t="shared" si="120"/>
        <v/>
      </c>
      <c r="B1333" s="74" t="str">
        <f t="shared" si="121"/>
        <v/>
      </c>
      <c r="C1333" s="75" t="str">
        <f>IF(A1333="","",IF(variable,IF(A1333&lt;MortgageCalculator!$L$6*periods_per_year,start_rate,IF(MortgageCalculator!$L$10&gt;=0,MIN(MortgageCalculator!$L$7,start_rate+MortgageCalculator!$L$10*ROUNDUP((A1333-MortgageCalculator!$L$6*periods_per_year)/MortgageCalculator!$L$9,0)),MAX(MortgageCalculator!$L$8,start_rate+MortgageCalculator!$L$10*ROUNDUP((A1333-MortgageCalculator!$L$6*periods_per_year)/MortgageCalculator!$L$9,0)))),start_rate))</f>
        <v/>
      </c>
      <c r="D1333" s="76" t="str">
        <f t="shared" si="122"/>
        <v/>
      </c>
      <c r="E1333" s="76" t="str">
        <f t="shared" si="123"/>
        <v/>
      </c>
      <c r="F1333" s="76" t="str">
        <f t="shared" si="124"/>
        <v/>
      </c>
      <c r="G1333" s="76" t="str">
        <f t="shared" si="125"/>
        <v/>
      </c>
    </row>
    <row r="1334" spans="1:7">
      <c r="A1334" s="73" t="str">
        <f t="shared" si="120"/>
        <v/>
      </c>
      <c r="B1334" s="74" t="str">
        <f t="shared" si="121"/>
        <v/>
      </c>
      <c r="C1334" s="75" t="str">
        <f>IF(A1334="","",IF(variable,IF(A1334&lt;MortgageCalculator!$L$6*periods_per_year,start_rate,IF(MortgageCalculator!$L$10&gt;=0,MIN(MortgageCalculator!$L$7,start_rate+MortgageCalculator!$L$10*ROUNDUP((A1334-MortgageCalculator!$L$6*periods_per_year)/MortgageCalculator!$L$9,0)),MAX(MortgageCalculator!$L$8,start_rate+MortgageCalculator!$L$10*ROUNDUP((A1334-MortgageCalculator!$L$6*periods_per_year)/MortgageCalculator!$L$9,0)))),start_rate))</f>
        <v/>
      </c>
      <c r="D1334" s="76" t="str">
        <f t="shared" si="122"/>
        <v/>
      </c>
      <c r="E1334" s="76" t="str">
        <f t="shared" si="123"/>
        <v/>
      </c>
      <c r="F1334" s="76" t="str">
        <f t="shared" si="124"/>
        <v/>
      </c>
      <c r="G1334" s="76" t="str">
        <f t="shared" si="125"/>
        <v/>
      </c>
    </row>
    <row r="1335" spans="1:7">
      <c r="A1335" s="73" t="str">
        <f t="shared" si="120"/>
        <v/>
      </c>
      <c r="B1335" s="74" t="str">
        <f t="shared" si="121"/>
        <v/>
      </c>
      <c r="C1335" s="75" t="str">
        <f>IF(A1335="","",IF(variable,IF(A1335&lt;MortgageCalculator!$L$6*periods_per_year,start_rate,IF(MortgageCalculator!$L$10&gt;=0,MIN(MortgageCalculator!$L$7,start_rate+MortgageCalculator!$L$10*ROUNDUP((A1335-MortgageCalculator!$L$6*periods_per_year)/MortgageCalculator!$L$9,0)),MAX(MortgageCalculator!$L$8,start_rate+MortgageCalculator!$L$10*ROUNDUP((A1335-MortgageCalculator!$L$6*periods_per_year)/MortgageCalculator!$L$9,0)))),start_rate))</f>
        <v/>
      </c>
      <c r="D1335" s="76" t="str">
        <f t="shared" si="122"/>
        <v/>
      </c>
      <c r="E1335" s="76" t="str">
        <f t="shared" si="123"/>
        <v/>
      </c>
      <c r="F1335" s="76" t="str">
        <f t="shared" si="124"/>
        <v/>
      </c>
      <c r="G1335" s="76" t="str">
        <f t="shared" si="125"/>
        <v/>
      </c>
    </row>
    <row r="1336" spans="1:7">
      <c r="A1336" s="73" t="str">
        <f t="shared" si="120"/>
        <v/>
      </c>
      <c r="B1336" s="74" t="str">
        <f t="shared" si="121"/>
        <v/>
      </c>
      <c r="C1336" s="75" t="str">
        <f>IF(A1336="","",IF(variable,IF(A1336&lt;MortgageCalculator!$L$6*periods_per_year,start_rate,IF(MortgageCalculator!$L$10&gt;=0,MIN(MortgageCalculator!$L$7,start_rate+MortgageCalculator!$L$10*ROUNDUP((A1336-MortgageCalculator!$L$6*periods_per_year)/MortgageCalculator!$L$9,0)),MAX(MortgageCalculator!$L$8,start_rate+MortgageCalculator!$L$10*ROUNDUP((A1336-MortgageCalculator!$L$6*periods_per_year)/MortgageCalculator!$L$9,0)))),start_rate))</f>
        <v/>
      </c>
      <c r="D1336" s="76" t="str">
        <f t="shared" si="122"/>
        <v/>
      </c>
      <c r="E1336" s="76" t="str">
        <f t="shared" si="123"/>
        <v/>
      </c>
      <c r="F1336" s="76" t="str">
        <f t="shared" si="124"/>
        <v/>
      </c>
      <c r="G1336" s="76" t="str">
        <f t="shared" si="125"/>
        <v/>
      </c>
    </row>
    <row r="1337" spans="1:7">
      <c r="A1337" s="73" t="str">
        <f t="shared" si="120"/>
        <v/>
      </c>
      <c r="B1337" s="74" t="str">
        <f t="shared" si="121"/>
        <v/>
      </c>
      <c r="C1337" s="75" t="str">
        <f>IF(A1337="","",IF(variable,IF(A1337&lt;MortgageCalculator!$L$6*periods_per_year,start_rate,IF(MortgageCalculator!$L$10&gt;=0,MIN(MortgageCalculator!$L$7,start_rate+MortgageCalculator!$L$10*ROUNDUP((A1337-MortgageCalculator!$L$6*periods_per_year)/MortgageCalculator!$L$9,0)),MAX(MortgageCalculator!$L$8,start_rate+MortgageCalculator!$L$10*ROUNDUP((A1337-MortgageCalculator!$L$6*periods_per_year)/MortgageCalculator!$L$9,0)))),start_rate))</f>
        <v/>
      </c>
      <c r="D1337" s="76" t="str">
        <f t="shared" si="122"/>
        <v/>
      </c>
      <c r="E1337" s="76" t="str">
        <f t="shared" si="123"/>
        <v/>
      </c>
      <c r="F1337" s="76" t="str">
        <f t="shared" si="124"/>
        <v/>
      </c>
      <c r="G1337" s="76" t="str">
        <f t="shared" si="125"/>
        <v/>
      </c>
    </row>
    <row r="1338" spans="1:7">
      <c r="A1338" s="73" t="str">
        <f t="shared" si="120"/>
        <v/>
      </c>
      <c r="B1338" s="74" t="str">
        <f t="shared" si="121"/>
        <v/>
      </c>
      <c r="C1338" s="75" t="str">
        <f>IF(A1338="","",IF(variable,IF(A1338&lt;MortgageCalculator!$L$6*periods_per_year,start_rate,IF(MortgageCalculator!$L$10&gt;=0,MIN(MortgageCalculator!$L$7,start_rate+MortgageCalculator!$L$10*ROUNDUP((A1338-MortgageCalculator!$L$6*periods_per_year)/MortgageCalculator!$L$9,0)),MAX(MortgageCalculator!$L$8,start_rate+MortgageCalculator!$L$10*ROUNDUP((A1338-MortgageCalculator!$L$6*periods_per_year)/MortgageCalculator!$L$9,0)))),start_rate))</f>
        <v/>
      </c>
      <c r="D1338" s="76" t="str">
        <f t="shared" si="122"/>
        <v/>
      </c>
      <c r="E1338" s="76" t="str">
        <f t="shared" si="123"/>
        <v/>
      </c>
      <c r="F1338" s="76" t="str">
        <f t="shared" si="124"/>
        <v/>
      </c>
      <c r="G1338" s="76" t="str">
        <f t="shared" si="125"/>
        <v/>
      </c>
    </row>
    <row r="1339" spans="1:7">
      <c r="A1339" s="73" t="str">
        <f t="shared" si="120"/>
        <v/>
      </c>
      <c r="B1339" s="74" t="str">
        <f t="shared" si="121"/>
        <v/>
      </c>
      <c r="C1339" s="75" t="str">
        <f>IF(A1339="","",IF(variable,IF(A1339&lt;MortgageCalculator!$L$6*periods_per_year,start_rate,IF(MortgageCalculator!$L$10&gt;=0,MIN(MortgageCalculator!$L$7,start_rate+MortgageCalculator!$L$10*ROUNDUP((A1339-MortgageCalculator!$L$6*periods_per_year)/MortgageCalculator!$L$9,0)),MAX(MortgageCalculator!$L$8,start_rate+MortgageCalculator!$L$10*ROUNDUP((A1339-MortgageCalculator!$L$6*periods_per_year)/MortgageCalculator!$L$9,0)))),start_rate))</f>
        <v/>
      </c>
      <c r="D1339" s="76" t="str">
        <f t="shared" si="122"/>
        <v/>
      </c>
      <c r="E1339" s="76" t="str">
        <f t="shared" si="123"/>
        <v/>
      </c>
      <c r="F1339" s="76" t="str">
        <f t="shared" si="124"/>
        <v/>
      </c>
      <c r="G1339" s="76" t="str">
        <f t="shared" si="125"/>
        <v/>
      </c>
    </row>
    <row r="1340" spans="1:7">
      <c r="A1340" s="73" t="str">
        <f t="shared" si="120"/>
        <v/>
      </c>
      <c r="B1340" s="74" t="str">
        <f t="shared" si="121"/>
        <v/>
      </c>
      <c r="C1340" s="75" t="str">
        <f>IF(A1340="","",IF(variable,IF(A1340&lt;MortgageCalculator!$L$6*periods_per_year,start_rate,IF(MortgageCalculator!$L$10&gt;=0,MIN(MortgageCalculator!$L$7,start_rate+MortgageCalculator!$L$10*ROUNDUP((A1340-MortgageCalculator!$L$6*periods_per_year)/MortgageCalculator!$L$9,0)),MAX(MortgageCalculator!$L$8,start_rate+MortgageCalculator!$L$10*ROUNDUP((A1340-MortgageCalculator!$L$6*periods_per_year)/MortgageCalculator!$L$9,0)))),start_rate))</f>
        <v/>
      </c>
      <c r="D1340" s="76" t="str">
        <f t="shared" si="122"/>
        <v/>
      </c>
      <c r="E1340" s="76" t="str">
        <f t="shared" si="123"/>
        <v/>
      </c>
      <c r="F1340" s="76" t="str">
        <f t="shared" si="124"/>
        <v/>
      </c>
      <c r="G1340" s="76" t="str">
        <f t="shared" si="125"/>
        <v/>
      </c>
    </row>
    <row r="1341" spans="1:7">
      <c r="A1341" s="73" t="str">
        <f t="shared" si="120"/>
        <v/>
      </c>
      <c r="B1341" s="74" t="str">
        <f t="shared" si="121"/>
        <v/>
      </c>
      <c r="C1341" s="75" t="str">
        <f>IF(A1341="","",IF(variable,IF(A1341&lt;MortgageCalculator!$L$6*periods_per_year,start_rate,IF(MortgageCalculator!$L$10&gt;=0,MIN(MortgageCalculator!$L$7,start_rate+MortgageCalculator!$L$10*ROUNDUP((A1341-MortgageCalculator!$L$6*periods_per_year)/MortgageCalculator!$L$9,0)),MAX(MortgageCalculator!$L$8,start_rate+MortgageCalculator!$L$10*ROUNDUP((A1341-MortgageCalculator!$L$6*periods_per_year)/MortgageCalculator!$L$9,0)))),start_rate))</f>
        <v/>
      </c>
      <c r="D1341" s="76" t="str">
        <f t="shared" si="122"/>
        <v/>
      </c>
      <c r="E1341" s="76" t="str">
        <f t="shared" si="123"/>
        <v/>
      </c>
      <c r="F1341" s="76" t="str">
        <f t="shared" si="124"/>
        <v/>
      </c>
      <c r="G1341" s="76" t="str">
        <f t="shared" si="125"/>
        <v/>
      </c>
    </row>
    <row r="1342" spans="1:7">
      <c r="A1342" s="73" t="str">
        <f t="shared" si="120"/>
        <v/>
      </c>
      <c r="B1342" s="74" t="str">
        <f t="shared" si="121"/>
        <v/>
      </c>
      <c r="C1342" s="75" t="str">
        <f>IF(A1342="","",IF(variable,IF(A1342&lt;MortgageCalculator!$L$6*periods_per_year,start_rate,IF(MortgageCalculator!$L$10&gt;=0,MIN(MortgageCalculator!$L$7,start_rate+MortgageCalculator!$L$10*ROUNDUP((A1342-MortgageCalculator!$L$6*periods_per_year)/MortgageCalculator!$L$9,0)),MAX(MortgageCalculator!$L$8,start_rate+MortgageCalculator!$L$10*ROUNDUP((A1342-MortgageCalculator!$L$6*periods_per_year)/MortgageCalculator!$L$9,0)))),start_rate))</f>
        <v/>
      </c>
      <c r="D1342" s="76" t="str">
        <f t="shared" si="122"/>
        <v/>
      </c>
      <c r="E1342" s="76" t="str">
        <f t="shared" si="123"/>
        <v/>
      </c>
      <c r="F1342" s="76" t="str">
        <f t="shared" si="124"/>
        <v/>
      </c>
      <c r="G1342" s="76" t="str">
        <f t="shared" si="125"/>
        <v/>
      </c>
    </row>
    <row r="1343" spans="1:7">
      <c r="A1343" s="73" t="str">
        <f t="shared" si="120"/>
        <v/>
      </c>
      <c r="B1343" s="74" t="str">
        <f t="shared" si="121"/>
        <v/>
      </c>
      <c r="C1343" s="75" t="str">
        <f>IF(A1343="","",IF(variable,IF(A1343&lt;MortgageCalculator!$L$6*periods_per_year,start_rate,IF(MortgageCalculator!$L$10&gt;=0,MIN(MortgageCalculator!$L$7,start_rate+MortgageCalculator!$L$10*ROUNDUP((A1343-MortgageCalculator!$L$6*periods_per_year)/MortgageCalculator!$L$9,0)),MAX(MortgageCalculator!$L$8,start_rate+MortgageCalculator!$L$10*ROUNDUP((A1343-MortgageCalculator!$L$6*periods_per_year)/MortgageCalculator!$L$9,0)))),start_rate))</f>
        <v/>
      </c>
      <c r="D1343" s="76" t="str">
        <f t="shared" si="122"/>
        <v/>
      </c>
      <c r="E1343" s="76" t="str">
        <f t="shared" si="123"/>
        <v/>
      </c>
      <c r="F1343" s="76" t="str">
        <f t="shared" si="124"/>
        <v/>
      </c>
      <c r="G1343" s="76" t="str">
        <f t="shared" si="125"/>
        <v/>
      </c>
    </row>
    <row r="1344" spans="1:7">
      <c r="A1344" s="73" t="str">
        <f t="shared" si="120"/>
        <v/>
      </c>
      <c r="B1344" s="74" t="str">
        <f t="shared" si="121"/>
        <v/>
      </c>
      <c r="C1344" s="75" t="str">
        <f>IF(A1344="","",IF(variable,IF(A1344&lt;MortgageCalculator!$L$6*periods_per_year,start_rate,IF(MortgageCalculator!$L$10&gt;=0,MIN(MortgageCalculator!$L$7,start_rate+MortgageCalculator!$L$10*ROUNDUP((A1344-MortgageCalculator!$L$6*periods_per_year)/MortgageCalculator!$L$9,0)),MAX(MortgageCalculator!$L$8,start_rate+MortgageCalculator!$L$10*ROUNDUP((A1344-MortgageCalculator!$L$6*periods_per_year)/MortgageCalculator!$L$9,0)))),start_rate))</f>
        <v/>
      </c>
      <c r="D1344" s="76" t="str">
        <f t="shared" si="122"/>
        <v/>
      </c>
      <c r="E1344" s="76" t="str">
        <f t="shared" si="123"/>
        <v/>
      </c>
      <c r="F1344" s="76" t="str">
        <f t="shared" si="124"/>
        <v/>
      </c>
      <c r="G1344" s="76" t="str">
        <f t="shared" si="125"/>
        <v/>
      </c>
    </row>
    <row r="1345" spans="1:7">
      <c r="A1345" s="73" t="str">
        <f t="shared" si="120"/>
        <v/>
      </c>
      <c r="B1345" s="74" t="str">
        <f t="shared" si="121"/>
        <v/>
      </c>
      <c r="C1345" s="75" t="str">
        <f>IF(A1345="","",IF(variable,IF(A1345&lt;MortgageCalculator!$L$6*periods_per_year,start_rate,IF(MortgageCalculator!$L$10&gt;=0,MIN(MortgageCalculator!$L$7,start_rate+MortgageCalculator!$L$10*ROUNDUP((A1345-MortgageCalculator!$L$6*periods_per_year)/MortgageCalculator!$L$9,0)),MAX(MortgageCalculator!$L$8,start_rate+MortgageCalculator!$L$10*ROUNDUP((A1345-MortgageCalculator!$L$6*periods_per_year)/MortgageCalculator!$L$9,0)))),start_rate))</f>
        <v/>
      </c>
      <c r="D1345" s="76" t="str">
        <f t="shared" si="122"/>
        <v/>
      </c>
      <c r="E1345" s="76" t="str">
        <f t="shared" si="123"/>
        <v/>
      </c>
      <c r="F1345" s="76" t="str">
        <f t="shared" si="124"/>
        <v/>
      </c>
      <c r="G1345" s="76" t="str">
        <f t="shared" si="125"/>
        <v/>
      </c>
    </row>
    <row r="1346" spans="1:7">
      <c r="A1346" s="73" t="str">
        <f t="shared" si="120"/>
        <v/>
      </c>
      <c r="B1346" s="74" t="str">
        <f t="shared" si="121"/>
        <v/>
      </c>
      <c r="C1346" s="75" t="str">
        <f>IF(A1346="","",IF(variable,IF(A1346&lt;MortgageCalculator!$L$6*periods_per_year,start_rate,IF(MortgageCalculator!$L$10&gt;=0,MIN(MortgageCalculator!$L$7,start_rate+MortgageCalculator!$L$10*ROUNDUP((A1346-MortgageCalculator!$L$6*periods_per_year)/MortgageCalculator!$L$9,0)),MAX(MortgageCalculator!$L$8,start_rate+MortgageCalculator!$L$10*ROUNDUP((A1346-MortgageCalculator!$L$6*periods_per_year)/MortgageCalculator!$L$9,0)))),start_rate))</f>
        <v/>
      </c>
      <c r="D1346" s="76" t="str">
        <f t="shared" si="122"/>
        <v/>
      </c>
      <c r="E1346" s="76" t="str">
        <f t="shared" si="123"/>
        <v/>
      </c>
      <c r="F1346" s="76" t="str">
        <f t="shared" si="124"/>
        <v/>
      </c>
      <c r="G1346" s="76" t="str">
        <f t="shared" si="125"/>
        <v/>
      </c>
    </row>
    <row r="1347" spans="1:7">
      <c r="A1347" s="73" t="str">
        <f t="shared" si="120"/>
        <v/>
      </c>
      <c r="B1347" s="74" t="str">
        <f t="shared" si="121"/>
        <v/>
      </c>
      <c r="C1347" s="75" t="str">
        <f>IF(A1347="","",IF(variable,IF(A1347&lt;MortgageCalculator!$L$6*periods_per_year,start_rate,IF(MortgageCalculator!$L$10&gt;=0,MIN(MortgageCalculator!$L$7,start_rate+MortgageCalculator!$L$10*ROUNDUP((A1347-MortgageCalculator!$L$6*periods_per_year)/MortgageCalculator!$L$9,0)),MAX(MortgageCalculator!$L$8,start_rate+MortgageCalculator!$L$10*ROUNDUP((A1347-MortgageCalculator!$L$6*periods_per_year)/MortgageCalculator!$L$9,0)))),start_rate))</f>
        <v/>
      </c>
      <c r="D1347" s="76" t="str">
        <f t="shared" si="122"/>
        <v/>
      </c>
      <c r="E1347" s="76" t="str">
        <f t="shared" si="123"/>
        <v/>
      </c>
      <c r="F1347" s="76" t="str">
        <f t="shared" si="124"/>
        <v/>
      </c>
      <c r="G1347" s="76" t="str">
        <f t="shared" si="125"/>
        <v/>
      </c>
    </row>
    <row r="1348" spans="1:7">
      <c r="A1348" s="73" t="str">
        <f t="shared" ref="A1348:A1411" si="126">IF(G1347="","",IF(OR(A1347&gt;=nper,ROUND(G1347,2)&lt;=0),"",A1347+1))</f>
        <v/>
      </c>
      <c r="B1348" s="74" t="str">
        <f t="shared" ref="B1348:B1411" si="127">IF(A1348="","",IF(OR(periods_per_year=26,periods_per_year=52),IF(periods_per_year=26,IF(A1348=1,fpdate,B1347+14),IF(periods_per_year=52,IF(A1348=1,fpdate,B1347+7),"n/a")),IF(periods_per_year=24,DATE(YEAR(fpdate),MONTH(fpdate)+(A1348-1)/2+IF(AND(DAY(fpdate)&gt;=15,MOD(A1348,2)=0),1,0),IF(MOD(A1348,2)=0,IF(DAY(fpdate)&gt;=15,DAY(fpdate)-14,DAY(fpdate)+14),DAY(fpdate))),IF(DAY(DATE(YEAR(fpdate),MONTH(fpdate)+A1348-1,DAY(fpdate)))&lt;&gt;DAY(fpdate),DATE(YEAR(fpdate),MONTH(fpdate)+A1348,0),DATE(YEAR(fpdate),MONTH(fpdate)+A1348-1,DAY(fpdate))))))</f>
        <v/>
      </c>
      <c r="C1348" s="75" t="str">
        <f>IF(A1348="","",IF(variable,IF(A1348&lt;MortgageCalculator!$L$6*periods_per_year,start_rate,IF(MortgageCalculator!$L$10&gt;=0,MIN(MortgageCalculator!$L$7,start_rate+MortgageCalculator!$L$10*ROUNDUP((A1348-MortgageCalculator!$L$6*periods_per_year)/MortgageCalculator!$L$9,0)),MAX(MortgageCalculator!$L$8,start_rate+MortgageCalculator!$L$10*ROUNDUP((A1348-MortgageCalculator!$L$6*periods_per_year)/MortgageCalculator!$L$9,0)))),start_rate))</f>
        <v/>
      </c>
      <c r="D1348" s="76" t="str">
        <f t="shared" ref="D1348:D1411" si="128">IF(A1348="","",ROUND((((1+C1348/CP)^(CP/periods_per_year))-1)*G1347,2))</f>
        <v/>
      </c>
      <c r="E1348" s="76" t="str">
        <f t="shared" ref="E1348:E1411" si="129">IF(A1348="","",IF(A1348=nper,G1347+D1348,MIN(G1347+D1348,IF(C1348=C1347,E1347,ROUND(-PMT(((1+C1348/CP)^(CP/periods_per_year))-1,nper-A1348+1,G1347),2)))))</f>
        <v/>
      </c>
      <c r="F1348" s="76" t="str">
        <f t="shared" ref="F1348:F1411" si="130">IF(A1348="","",E1348-D1348)</f>
        <v/>
      </c>
      <c r="G1348" s="76" t="str">
        <f t="shared" ref="G1348:G1411" si="131">IF(A1348="","",G1347-F1348)</f>
        <v/>
      </c>
    </row>
    <row r="1349" spans="1:7">
      <c r="A1349" s="73" t="str">
        <f t="shared" si="126"/>
        <v/>
      </c>
      <c r="B1349" s="74" t="str">
        <f t="shared" si="127"/>
        <v/>
      </c>
      <c r="C1349" s="75" t="str">
        <f>IF(A1349="","",IF(variable,IF(A1349&lt;MortgageCalculator!$L$6*periods_per_year,start_rate,IF(MortgageCalculator!$L$10&gt;=0,MIN(MortgageCalculator!$L$7,start_rate+MortgageCalculator!$L$10*ROUNDUP((A1349-MortgageCalculator!$L$6*periods_per_year)/MortgageCalculator!$L$9,0)),MAX(MortgageCalculator!$L$8,start_rate+MortgageCalculator!$L$10*ROUNDUP((A1349-MortgageCalculator!$L$6*periods_per_year)/MortgageCalculator!$L$9,0)))),start_rate))</f>
        <v/>
      </c>
      <c r="D1349" s="76" t="str">
        <f t="shared" si="128"/>
        <v/>
      </c>
      <c r="E1349" s="76" t="str">
        <f t="shared" si="129"/>
        <v/>
      </c>
      <c r="F1349" s="76" t="str">
        <f t="shared" si="130"/>
        <v/>
      </c>
      <c r="G1349" s="76" t="str">
        <f t="shared" si="131"/>
        <v/>
      </c>
    </row>
    <row r="1350" spans="1:7">
      <c r="A1350" s="73" t="str">
        <f t="shared" si="126"/>
        <v/>
      </c>
      <c r="B1350" s="74" t="str">
        <f t="shared" si="127"/>
        <v/>
      </c>
      <c r="C1350" s="75" t="str">
        <f>IF(A1350="","",IF(variable,IF(A1350&lt;MortgageCalculator!$L$6*periods_per_year,start_rate,IF(MortgageCalculator!$L$10&gt;=0,MIN(MortgageCalculator!$L$7,start_rate+MortgageCalculator!$L$10*ROUNDUP((A1350-MortgageCalculator!$L$6*periods_per_year)/MortgageCalculator!$L$9,0)),MAX(MortgageCalculator!$L$8,start_rate+MortgageCalculator!$L$10*ROUNDUP((A1350-MortgageCalculator!$L$6*periods_per_year)/MortgageCalculator!$L$9,0)))),start_rate))</f>
        <v/>
      </c>
      <c r="D1350" s="76" t="str">
        <f t="shared" si="128"/>
        <v/>
      </c>
      <c r="E1350" s="76" t="str">
        <f t="shared" si="129"/>
        <v/>
      </c>
      <c r="F1350" s="76" t="str">
        <f t="shared" si="130"/>
        <v/>
      </c>
      <c r="G1350" s="76" t="str">
        <f t="shared" si="131"/>
        <v/>
      </c>
    </row>
    <row r="1351" spans="1:7">
      <c r="A1351" s="73" t="str">
        <f t="shared" si="126"/>
        <v/>
      </c>
      <c r="B1351" s="74" t="str">
        <f t="shared" si="127"/>
        <v/>
      </c>
      <c r="C1351" s="75" t="str">
        <f>IF(A1351="","",IF(variable,IF(A1351&lt;MortgageCalculator!$L$6*periods_per_year,start_rate,IF(MortgageCalculator!$L$10&gt;=0,MIN(MortgageCalculator!$L$7,start_rate+MortgageCalculator!$L$10*ROUNDUP((A1351-MortgageCalculator!$L$6*periods_per_year)/MortgageCalculator!$L$9,0)),MAX(MortgageCalculator!$L$8,start_rate+MortgageCalculator!$L$10*ROUNDUP((A1351-MortgageCalculator!$L$6*periods_per_year)/MortgageCalculator!$L$9,0)))),start_rate))</f>
        <v/>
      </c>
      <c r="D1351" s="76" t="str">
        <f t="shared" si="128"/>
        <v/>
      </c>
      <c r="E1351" s="76" t="str">
        <f t="shared" si="129"/>
        <v/>
      </c>
      <c r="F1351" s="76" t="str">
        <f t="shared" si="130"/>
        <v/>
      </c>
      <c r="G1351" s="76" t="str">
        <f t="shared" si="131"/>
        <v/>
      </c>
    </row>
    <row r="1352" spans="1:7">
      <c r="A1352" s="73" t="str">
        <f t="shared" si="126"/>
        <v/>
      </c>
      <c r="B1352" s="74" t="str">
        <f t="shared" si="127"/>
        <v/>
      </c>
      <c r="C1352" s="75" t="str">
        <f>IF(A1352="","",IF(variable,IF(A1352&lt;MortgageCalculator!$L$6*periods_per_year,start_rate,IF(MortgageCalculator!$L$10&gt;=0,MIN(MortgageCalculator!$L$7,start_rate+MortgageCalculator!$L$10*ROUNDUP((A1352-MortgageCalculator!$L$6*periods_per_year)/MortgageCalculator!$L$9,0)),MAX(MortgageCalculator!$L$8,start_rate+MortgageCalculator!$L$10*ROUNDUP((A1352-MortgageCalculator!$L$6*periods_per_year)/MortgageCalculator!$L$9,0)))),start_rate))</f>
        <v/>
      </c>
      <c r="D1352" s="76" t="str">
        <f t="shared" si="128"/>
        <v/>
      </c>
      <c r="E1352" s="76" t="str">
        <f t="shared" si="129"/>
        <v/>
      </c>
      <c r="F1352" s="76" t="str">
        <f t="shared" si="130"/>
        <v/>
      </c>
      <c r="G1352" s="76" t="str">
        <f t="shared" si="131"/>
        <v/>
      </c>
    </row>
    <row r="1353" spans="1:7">
      <c r="A1353" s="73" t="str">
        <f t="shared" si="126"/>
        <v/>
      </c>
      <c r="B1353" s="74" t="str">
        <f t="shared" si="127"/>
        <v/>
      </c>
      <c r="C1353" s="75" t="str">
        <f>IF(A1353="","",IF(variable,IF(A1353&lt;MortgageCalculator!$L$6*periods_per_year,start_rate,IF(MortgageCalculator!$L$10&gt;=0,MIN(MortgageCalculator!$L$7,start_rate+MortgageCalculator!$L$10*ROUNDUP((A1353-MortgageCalculator!$L$6*periods_per_year)/MortgageCalculator!$L$9,0)),MAX(MortgageCalculator!$L$8,start_rate+MortgageCalculator!$L$10*ROUNDUP((A1353-MortgageCalculator!$L$6*periods_per_year)/MortgageCalculator!$L$9,0)))),start_rate))</f>
        <v/>
      </c>
      <c r="D1353" s="76" t="str">
        <f t="shared" si="128"/>
        <v/>
      </c>
      <c r="E1353" s="76" t="str">
        <f t="shared" si="129"/>
        <v/>
      </c>
      <c r="F1353" s="76" t="str">
        <f t="shared" si="130"/>
        <v/>
      </c>
      <c r="G1353" s="76" t="str">
        <f t="shared" si="131"/>
        <v/>
      </c>
    </row>
    <row r="1354" spans="1:7">
      <c r="A1354" s="73" t="str">
        <f t="shared" si="126"/>
        <v/>
      </c>
      <c r="B1354" s="74" t="str">
        <f t="shared" si="127"/>
        <v/>
      </c>
      <c r="C1354" s="75" t="str">
        <f>IF(A1354="","",IF(variable,IF(A1354&lt;MortgageCalculator!$L$6*periods_per_year,start_rate,IF(MortgageCalculator!$L$10&gt;=0,MIN(MortgageCalculator!$L$7,start_rate+MortgageCalculator!$L$10*ROUNDUP((A1354-MortgageCalculator!$L$6*periods_per_year)/MortgageCalculator!$L$9,0)),MAX(MortgageCalculator!$L$8,start_rate+MortgageCalculator!$L$10*ROUNDUP((A1354-MortgageCalculator!$L$6*periods_per_year)/MortgageCalculator!$L$9,0)))),start_rate))</f>
        <v/>
      </c>
      <c r="D1354" s="76" t="str">
        <f t="shared" si="128"/>
        <v/>
      </c>
      <c r="E1354" s="76" t="str">
        <f t="shared" si="129"/>
        <v/>
      </c>
      <c r="F1354" s="76" t="str">
        <f t="shared" si="130"/>
        <v/>
      </c>
      <c r="G1354" s="76" t="str">
        <f t="shared" si="131"/>
        <v/>
      </c>
    </row>
    <row r="1355" spans="1:7">
      <c r="A1355" s="73" t="str">
        <f t="shared" si="126"/>
        <v/>
      </c>
      <c r="B1355" s="74" t="str">
        <f t="shared" si="127"/>
        <v/>
      </c>
      <c r="C1355" s="75" t="str">
        <f>IF(A1355="","",IF(variable,IF(A1355&lt;MortgageCalculator!$L$6*periods_per_year,start_rate,IF(MortgageCalculator!$L$10&gt;=0,MIN(MortgageCalculator!$L$7,start_rate+MortgageCalculator!$L$10*ROUNDUP((A1355-MortgageCalculator!$L$6*periods_per_year)/MortgageCalculator!$L$9,0)),MAX(MortgageCalculator!$L$8,start_rate+MortgageCalculator!$L$10*ROUNDUP((A1355-MortgageCalculator!$L$6*periods_per_year)/MortgageCalculator!$L$9,0)))),start_rate))</f>
        <v/>
      </c>
      <c r="D1355" s="76" t="str">
        <f t="shared" si="128"/>
        <v/>
      </c>
      <c r="E1355" s="76" t="str">
        <f t="shared" si="129"/>
        <v/>
      </c>
      <c r="F1355" s="76" t="str">
        <f t="shared" si="130"/>
        <v/>
      </c>
      <c r="G1355" s="76" t="str">
        <f t="shared" si="131"/>
        <v/>
      </c>
    </row>
    <row r="1356" spans="1:7">
      <c r="A1356" s="73" t="str">
        <f t="shared" si="126"/>
        <v/>
      </c>
      <c r="B1356" s="74" t="str">
        <f t="shared" si="127"/>
        <v/>
      </c>
      <c r="C1356" s="75" t="str">
        <f>IF(A1356="","",IF(variable,IF(A1356&lt;MortgageCalculator!$L$6*periods_per_year,start_rate,IF(MortgageCalculator!$L$10&gt;=0,MIN(MortgageCalculator!$L$7,start_rate+MortgageCalculator!$L$10*ROUNDUP((A1356-MortgageCalculator!$L$6*periods_per_year)/MortgageCalculator!$L$9,0)),MAX(MortgageCalculator!$L$8,start_rate+MortgageCalculator!$L$10*ROUNDUP((A1356-MortgageCalculator!$L$6*periods_per_year)/MortgageCalculator!$L$9,0)))),start_rate))</f>
        <v/>
      </c>
      <c r="D1356" s="76" t="str">
        <f t="shared" si="128"/>
        <v/>
      </c>
      <c r="E1356" s="76" t="str">
        <f t="shared" si="129"/>
        <v/>
      </c>
      <c r="F1356" s="76" t="str">
        <f t="shared" si="130"/>
        <v/>
      </c>
      <c r="G1356" s="76" t="str">
        <f t="shared" si="131"/>
        <v/>
      </c>
    </row>
    <row r="1357" spans="1:7">
      <c r="A1357" s="73" t="str">
        <f t="shared" si="126"/>
        <v/>
      </c>
      <c r="B1357" s="74" t="str">
        <f t="shared" si="127"/>
        <v/>
      </c>
      <c r="C1357" s="75" t="str">
        <f>IF(A1357="","",IF(variable,IF(A1357&lt;MortgageCalculator!$L$6*periods_per_year,start_rate,IF(MortgageCalculator!$L$10&gt;=0,MIN(MortgageCalculator!$L$7,start_rate+MortgageCalculator!$L$10*ROUNDUP((A1357-MortgageCalculator!$L$6*periods_per_year)/MortgageCalculator!$L$9,0)),MAX(MortgageCalculator!$L$8,start_rate+MortgageCalculator!$L$10*ROUNDUP((A1357-MortgageCalculator!$L$6*periods_per_year)/MortgageCalculator!$L$9,0)))),start_rate))</f>
        <v/>
      </c>
      <c r="D1357" s="76" t="str">
        <f t="shared" si="128"/>
        <v/>
      </c>
      <c r="E1357" s="76" t="str">
        <f t="shared" si="129"/>
        <v/>
      </c>
      <c r="F1357" s="76" t="str">
        <f t="shared" si="130"/>
        <v/>
      </c>
      <c r="G1357" s="76" t="str">
        <f t="shared" si="131"/>
        <v/>
      </c>
    </row>
    <row r="1358" spans="1:7">
      <c r="A1358" s="73" t="str">
        <f t="shared" si="126"/>
        <v/>
      </c>
      <c r="B1358" s="74" t="str">
        <f t="shared" si="127"/>
        <v/>
      </c>
      <c r="C1358" s="75" t="str">
        <f>IF(A1358="","",IF(variable,IF(A1358&lt;MortgageCalculator!$L$6*periods_per_year,start_rate,IF(MortgageCalculator!$L$10&gt;=0,MIN(MortgageCalculator!$L$7,start_rate+MortgageCalculator!$L$10*ROUNDUP((A1358-MortgageCalculator!$L$6*periods_per_year)/MortgageCalculator!$L$9,0)),MAX(MortgageCalculator!$L$8,start_rate+MortgageCalculator!$L$10*ROUNDUP((A1358-MortgageCalculator!$L$6*periods_per_year)/MortgageCalculator!$L$9,0)))),start_rate))</f>
        <v/>
      </c>
      <c r="D1358" s="76" t="str">
        <f t="shared" si="128"/>
        <v/>
      </c>
      <c r="E1358" s="76" t="str">
        <f t="shared" si="129"/>
        <v/>
      </c>
      <c r="F1358" s="76" t="str">
        <f t="shared" si="130"/>
        <v/>
      </c>
      <c r="G1358" s="76" t="str">
        <f t="shared" si="131"/>
        <v/>
      </c>
    </row>
    <row r="1359" spans="1:7">
      <c r="A1359" s="73" t="str">
        <f t="shared" si="126"/>
        <v/>
      </c>
      <c r="B1359" s="74" t="str">
        <f t="shared" si="127"/>
        <v/>
      </c>
      <c r="C1359" s="75" t="str">
        <f>IF(A1359="","",IF(variable,IF(A1359&lt;MortgageCalculator!$L$6*periods_per_year,start_rate,IF(MortgageCalculator!$L$10&gt;=0,MIN(MortgageCalculator!$L$7,start_rate+MortgageCalculator!$L$10*ROUNDUP((A1359-MortgageCalculator!$L$6*periods_per_year)/MortgageCalculator!$L$9,0)),MAX(MortgageCalculator!$L$8,start_rate+MortgageCalculator!$L$10*ROUNDUP((A1359-MortgageCalculator!$L$6*periods_per_year)/MortgageCalculator!$L$9,0)))),start_rate))</f>
        <v/>
      </c>
      <c r="D1359" s="76" t="str">
        <f t="shared" si="128"/>
        <v/>
      </c>
      <c r="E1359" s="76" t="str">
        <f t="shared" si="129"/>
        <v/>
      </c>
      <c r="F1359" s="76" t="str">
        <f t="shared" si="130"/>
        <v/>
      </c>
      <c r="G1359" s="76" t="str">
        <f t="shared" si="131"/>
        <v/>
      </c>
    </row>
    <row r="1360" spans="1:7">
      <c r="A1360" s="73" t="str">
        <f t="shared" si="126"/>
        <v/>
      </c>
      <c r="B1360" s="74" t="str">
        <f t="shared" si="127"/>
        <v/>
      </c>
      <c r="C1360" s="75" t="str">
        <f>IF(A1360="","",IF(variable,IF(A1360&lt;MortgageCalculator!$L$6*periods_per_year,start_rate,IF(MortgageCalculator!$L$10&gt;=0,MIN(MortgageCalculator!$L$7,start_rate+MortgageCalculator!$L$10*ROUNDUP((A1360-MortgageCalculator!$L$6*periods_per_year)/MortgageCalculator!$L$9,0)),MAX(MortgageCalculator!$L$8,start_rate+MortgageCalculator!$L$10*ROUNDUP((A1360-MortgageCalculator!$L$6*periods_per_year)/MortgageCalculator!$L$9,0)))),start_rate))</f>
        <v/>
      </c>
      <c r="D1360" s="76" t="str">
        <f t="shared" si="128"/>
        <v/>
      </c>
      <c r="E1360" s="76" t="str">
        <f t="shared" si="129"/>
        <v/>
      </c>
      <c r="F1360" s="76" t="str">
        <f t="shared" si="130"/>
        <v/>
      </c>
      <c r="G1360" s="76" t="str">
        <f t="shared" si="131"/>
        <v/>
      </c>
    </row>
    <row r="1361" spans="1:7">
      <c r="A1361" s="73" t="str">
        <f t="shared" si="126"/>
        <v/>
      </c>
      <c r="B1361" s="74" t="str">
        <f t="shared" si="127"/>
        <v/>
      </c>
      <c r="C1361" s="75" t="str">
        <f>IF(A1361="","",IF(variable,IF(A1361&lt;MortgageCalculator!$L$6*periods_per_year,start_rate,IF(MortgageCalculator!$L$10&gt;=0,MIN(MortgageCalculator!$L$7,start_rate+MortgageCalculator!$L$10*ROUNDUP((A1361-MortgageCalculator!$L$6*periods_per_year)/MortgageCalculator!$L$9,0)),MAX(MortgageCalculator!$L$8,start_rate+MortgageCalculator!$L$10*ROUNDUP((A1361-MortgageCalculator!$L$6*periods_per_year)/MortgageCalculator!$L$9,0)))),start_rate))</f>
        <v/>
      </c>
      <c r="D1361" s="76" t="str">
        <f t="shared" si="128"/>
        <v/>
      </c>
      <c r="E1361" s="76" t="str">
        <f t="shared" si="129"/>
        <v/>
      </c>
      <c r="F1361" s="76" t="str">
        <f t="shared" si="130"/>
        <v/>
      </c>
      <c r="G1361" s="76" t="str">
        <f t="shared" si="131"/>
        <v/>
      </c>
    </row>
    <row r="1362" spans="1:7">
      <c r="A1362" s="73" t="str">
        <f t="shared" si="126"/>
        <v/>
      </c>
      <c r="B1362" s="74" t="str">
        <f t="shared" si="127"/>
        <v/>
      </c>
      <c r="C1362" s="75" t="str">
        <f>IF(A1362="","",IF(variable,IF(A1362&lt;MortgageCalculator!$L$6*periods_per_year,start_rate,IF(MortgageCalculator!$L$10&gt;=0,MIN(MortgageCalculator!$L$7,start_rate+MortgageCalculator!$L$10*ROUNDUP((A1362-MortgageCalculator!$L$6*periods_per_year)/MortgageCalculator!$L$9,0)),MAX(MortgageCalculator!$L$8,start_rate+MortgageCalculator!$L$10*ROUNDUP((A1362-MortgageCalculator!$L$6*periods_per_year)/MortgageCalculator!$L$9,0)))),start_rate))</f>
        <v/>
      </c>
      <c r="D1362" s="76" t="str">
        <f t="shared" si="128"/>
        <v/>
      </c>
      <c r="E1362" s="76" t="str">
        <f t="shared" si="129"/>
        <v/>
      </c>
      <c r="F1362" s="76" t="str">
        <f t="shared" si="130"/>
        <v/>
      </c>
      <c r="G1362" s="76" t="str">
        <f t="shared" si="131"/>
        <v/>
      </c>
    </row>
    <row r="1363" spans="1:7">
      <c r="A1363" s="73" t="str">
        <f t="shared" si="126"/>
        <v/>
      </c>
      <c r="B1363" s="74" t="str">
        <f t="shared" si="127"/>
        <v/>
      </c>
      <c r="C1363" s="75" t="str">
        <f>IF(A1363="","",IF(variable,IF(A1363&lt;MortgageCalculator!$L$6*periods_per_year,start_rate,IF(MortgageCalculator!$L$10&gt;=0,MIN(MortgageCalculator!$L$7,start_rate+MortgageCalculator!$L$10*ROUNDUP((A1363-MortgageCalculator!$L$6*periods_per_year)/MortgageCalculator!$L$9,0)),MAX(MortgageCalculator!$L$8,start_rate+MortgageCalculator!$L$10*ROUNDUP((A1363-MortgageCalculator!$L$6*periods_per_year)/MortgageCalculator!$L$9,0)))),start_rate))</f>
        <v/>
      </c>
      <c r="D1363" s="76" t="str">
        <f t="shared" si="128"/>
        <v/>
      </c>
      <c r="E1363" s="76" t="str">
        <f t="shared" si="129"/>
        <v/>
      </c>
      <c r="F1363" s="76" t="str">
        <f t="shared" si="130"/>
        <v/>
      </c>
      <c r="G1363" s="76" t="str">
        <f t="shared" si="131"/>
        <v/>
      </c>
    </row>
    <row r="1364" spans="1:7">
      <c r="A1364" s="73" t="str">
        <f t="shared" si="126"/>
        <v/>
      </c>
      <c r="B1364" s="74" t="str">
        <f t="shared" si="127"/>
        <v/>
      </c>
      <c r="C1364" s="75" t="str">
        <f>IF(A1364="","",IF(variable,IF(A1364&lt;MortgageCalculator!$L$6*periods_per_year,start_rate,IF(MortgageCalculator!$L$10&gt;=0,MIN(MortgageCalculator!$L$7,start_rate+MortgageCalculator!$L$10*ROUNDUP((A1364-MortgageCalculator!$L$6*periods_per_year)/MortgageCalculator!$L$9,0)),MAX(MortgageCalculator!$L$8,start_rate+MortgageCalculator!$L$10*ROUNDUP((A1364-MortgageCalculator!$L$6*periods_per_year)/MortgageCalculator!$L$9,0)))),start_rate))</f>
        <v/>
      </c>
      <c r="D1364" s="76" t="str">
        <f t="shared" si="128"/>
        <v/>
      </c>
      <c r="E1364" s="76" t="str">
        <f t="shared" si="129"/>
        <v/>
      </c>
      <c r="F1364" s="76" t="str">
        <f t="shared" si="130"/>
        <v/>
      </c>
      <c r="G1364" s="76" t="str">
        <f t="shared" si="131"/>
        <v/>
      </c>
    </row>
    <row r="1365" spans="1:7">
      <c r="A1365" s="73" t="str">
        <f t="shared" si="126"/>
        <v/>
      </c>
      <c r="B1365" s="74" t="str">
        <f t="shared" si="127"/>
        <v/>
      </c>
      <c r="C1365" s="75" t="str">
        <f>IF(A1365="","",IF(variable,IF(A1365&lt;MortgageCalculator!$L$6*periods_per_year,start_rate,IF(MortgageCalculator!$L$10&gt;=0,MIN(MortgageCalculator!$L$7,start_rate+MortgageCalculator!$L$10*ROUNDUP((A1365-MortgageCalculator!$L$6*periods_per_year)/MortgageCalculator!$L$9,0)),MAX(MortgageCalculator!$L$8,start_rate+MortgageCalculator!$L$10*ROUNDUP((A1365-MortgageCalculator!$L$6*periods_per_year)/MortgageCalculator!$L$9,0)))),start_rate))</f>
        <v/>
      </c>
      <c r="D1365" s="76" t="str">
        <f t="shared" si="128"/>
        <v/>
      </c>
      <c r="E1365" s="76" t="str">
        <f t="shared" si="129"/>
        <v/>
      </c>
      <c r="F1365" s="76" t="str">
        <f t="shared" si="130"/>
        <v/>
      </c>
      <c r="G1365" s="76" t="str">
        <f t="shared" si="131"/>
        <v/>
      </c>
    </row>
    <row r="1366" spans="1:7">
      <c r="A1366" s="73" t="str">
        <f t="shared" si="126"/>
        <v/>
      </c>
      <c r="B1366" s="74" t="str">
        <f t="shared" si="127"/>
        <v/>
      </c>
      <c r="C1366" s="75" t="str">
        <f>IF(A1366="","",IF(variable,IF(A1366&lt;MortgageCalculator!$L$6*periods_per_year,start_rate,IF(MortgageCalculator!$L$10&gt;=0,MIN(MortgageCalculator!$L$7,start_rate+MortgageCalculator!$L$10*ROUNDUP((A1366-MortgageCalculator!$L$6*periods_per_year)/MortgageCalculator!$L$9,0)),MAX(MortgageCalculator!$L$8,start_rate+MortgageCalculator!$L$10*ROUNDUP((A1366-MortgageCalculator!$L$6*periods_per_year)/MortgageCalculator!$L$9,0)))),start_rate))</f>
        <v/>
      </c>
      <c r="D1366" s="76" t="str">
        <f t="shared" si="128"/>
        <v/>
      </c>
      <c r="E1366" s="76" t="str">
        <f t="shared" si="129"/>
        <v/>
      </c>
      <c r="F1366" s="76" t="str">
        <f t="shared" si="130"/>
        <v/>
      </c>
      <c r="G1366" s="76" t="str">
        <f t="shared" si="131"/>
        <v/>
      </c>
    </row>
    <row r="1367" spans="1:7">
      <c r="A1367" s="73" t="str">
        <f t="shared" si="126"/>
        <v/>
      </c>
      <c r="B1367" s="74" t="str">
        <f t="shared" si="127"/>
        <v/>
      </c>
      <c r="C1367" s="75" t="str">
        <f>IF(A1367="","",IF(variable,IF(A1367&lt;MortgageCalculator!$L$6*periods_per_year,start_rate,IF(MortgageCalculator!$L$10&gt;=0,MIN(MortgageCalculator!$L$7,start_rate+MortgageCalculator!$L$10*ROUNDUP((A1367-MortgageCalculator!$L$6*periods_per_year)/MortgageCalculator!$L$9,0)),MAX(MortgageCalculator!$L$8,start_rate+MortgageCalculator!$L$10*ROUNDUP((A1367-MortgageCalculator!$L$6*periods_per_year)/MortgageCalculator!$L$9,0)))),start_rate))</f>
        <v/>
      </c>
      <c r="D1367" s="76" t="str">
        <f t="shared" si="128"/>
        <v/>
      </c>
      <c r="E1367" s="76" t="str">
        <f t="shared" si="129"/>
        <v/>
      </c>
      <c r="F1367" s="76" t="str">
        <f t="shared" si="130"/>
        <v/>
      </c>
      <c r="G1367" s="76" t="str">
        <f t="shared" si="131"/>
        <v/>
      </c>
    </row>
    <row r="1368" spans="1:7">
      <c r="A1368" s="73" t="str">
        <f t="shared" si="126"/>
        <v/>
      </c>
      <c r="B1368" s="74" t="str">
        <f t="shared" si="127"/>
        <v/>
      </c>
      <c r="C1368" s="75" t="str">
        <f>IF(A1368="","",IF(variable,IF(A1368&lt;MortgageCalculator!$L$6*periods_per_year,start_rate,IF(MortgageCalculator!$L$10&gt;=0,MIN(MortgageCalculator!$L$7,start_rate+MortgageCalculator!$L$10*ROUNDUP((A1368-MortgageCalculator!$L$6*periods_per_year)/MortgageCalculator!$L$9,0)),MAX(MortgageCalculator!$L$8,start_rate+MortgageCalculator!$L$10*ROUNDUP((A1368-MortgageCalculator!$L$6*periods_per_year)/MortgageCalculator!$L$9,0)))),start_rate))</f>
        <v/>
      </c>
      <c r="D1368" s="76" t="str">
        <f t="shared" si="128"/>
        <v/>
      </c>
      <c r="E1368" s="76" t="str">
        <f t="shared" si="129"/>
        <v/>
      </c>
      <c r="F1368" s="76" t="str">
        <f t="shared" si="130"/>
        <v/>
      </c>
      <c r="G1368" s="76" t="str">
        <f t="shared" si="131"/>
        <v/>
      </c>
    </row>
    <row r="1369" spans="1:7">
      <c r="A1369" s="73" t="str">
        <f t="shared" si="126"/>
        <v/>
      </c>
      <c r="B1369" s="74" t="str">
        <f t="shared" si="127"/>
        <v/>
      </c>
      <c r="C1369" s="75" t="str">
        <f>IF(A1369="","",IF(variable,IF(A1369&lt;MortgageCalculator!$L$6*periods_per_year,start_rate,IF(MortgageCalculator!$L$10&gt;=0,MIN(MortgageCalculator!$L$7,start_rate+MortgageCalculator!$L$10*ROUNDUP((A1369-MortgageCalculator!$L$6*periods_per_year)/MortgageCalculator!$L$9,0)),MAX(MortgageCalculator!$L$8,start_rate+MortgageCalculator!$L$10*ROUNDUP((A1369-MortgageCalculator!$L$6*periods_per_year)/MortgageCalculator!$L$9,0)))),start_rate))</f>
        <v/>
      </c>
      <c r="D1369" s="76" t="str">
        <f t="shared" si="128"/>
        <v/>
      </c>
      <c r="E1369" s="76" t="str">
        <f t="shared" si="129"/>
        <v/>
      </c>
      <c r="F1369" s="76" t="str">
        <f t="shared" si="130"/>
        <v/>
      </c>
      <c r="G1369" s="76" t="str">
        <f t="shared" si="131"/>
        <v/>
      </c>
    </row>
    <row r="1370" spans="1:7">
      <c r="A1370" s="73" t="str">
        <f t="shared" si="126"/>
        <v/>
      </c>
      <c r="B1370" s="74" t="str">
        <f t="shared" si="127"/>
        <v/>
      </c>
      <c r="C1370" s="75" t="str">
        <f>IF(A1370="","",IF(variable,IF(A1370&lt;MortgageCalculator!$L$6*periods_per_year,start_rate,IF(MortgageCalculator!$L$10&gt;=0,MIN(MortgageCalculator!$L$7,start_rate+MortgageCalculator!$L$10*ROUNDUP((A1370-MortgageCalculator!$L$6*periods_per_year)/MortgageCalculator!$L$9,0)),MAX(MortgageCalculator!$L$8,start_rate+MortgageCalculator!$L$10*ROUNDUP((A1370-MortgageCalculator!$L$6*periods_per_year)/MortgageCalculator!$L$9,0)))),start_rate))</f>
        <v/>
      </c>
      <c r="D1370" s="76" t="str">
        <f t="shared" si="128"/>
        <v/>
      </c>
      <c r="E1370" s="76" t="str">
        <f t="shared" si="129"/>
        <v/>
      </c>
      <c r="F1370" s="76" t="str">
        <f t="shared" si="130"/>
        <v/>
      </c>
      <c r="G1370" s="76" t="str">
        <f t="shared" si="131"/>
        <v/>
      </c>
    </row>
    <row r="1371" spans="1:7">
      <c r="A1371" s="73" t="str">
        <f t="shared" si="126"/>
        <v/>
      </c>
      <c r="B1371" s="74" t="str">
        <f t="shared" si="127"/>
        <v/>
      </c>
      <c r="C1371" s="75" t="str">
        <f>IF(A1371="","",IF(variable,IF(A1371&lt;MortgageCalculator!$L$6*periods_per_year,start_rate,IF(MortgageCalculator!$L$10&gt;=0,MIN(MortgageCalculator!$L$7,start_rate+MortgageCalculator!$L$10*ROUNDUP((A1371-MortgageCalculator!$L$6*periods_per_year)/MortgageCalculator!$L$9,0)),MAX(MortgageCalculator!$L$8,start_rate+MortgageCalculator!$L$10*ROUNDUP((A1371-MortgageCalculator!$L$6*periods_per_year)/MortgageCalculator!$L$9,0)))),start_rate))</f>
        <v/>
      </c>
      <c r="D1371" s="76" t="str">
        <f t="shared" si="128"/>
        <v/>
      </c>
      <c r="E1371" s="76" t="str">
        <f t="shared" si="129"/>
        <v/>
      </c>
      <c r="F1371" s="76" t="str">
        <f t="shared" si="130"/>
        <v/>
      </c>
      <c r="G1371" s="76" t="str">
        <f t="shared" si="131"/>
        <v/>
      </c>
    </row>
    <row r="1372" spans="1:7">
      <c r="A1372" s="73" t="str">
        <f t="shared" si="126"/>
        <v/>
      </c>
      <c r="B1372" s="74" t="str">
        <f t="shared" si="127"/>
        <v/>
      </c>
      <c r="C1372" s="75" t="str">
        <f>IF(A1372="","",IF(variable,IF(A1372&lt;MortgageCalculator!$L$6*periods_per_year,start_rate,IF(MortgageCalculator!$L$10&gt;=0,MIN(MortgageCalculator!$L$7,start_rate+MortgageCalculator!$L$10*ROUNDUP((A1372-MortgageCalculator!$L$6*periods_per_year)/MortgageCalculator!$L$9,0)),MAX(MortgageCalculator!$L$8,start_rate+MortgageCalculator!$L$10*ROUNDUP((A1372-MortgageCalculator!$L$6*periods_per_year)/MortgageCalculator!$L$9,0)))),start_rate))</f>
        <v/>
      </c>
      <c r="D1372" s="76" t="str">
        <f t="shared" si="128"/>
        <v/>
      </c>
      <c r="E1372" s="76" t="str">
        <f t="shared" si="129"/>
        <v/>
      </c>
      <c r="F1372" s="76" t="str">
        <f t="shared" si="130"/>
        <v/>
      </c>
      <c r="G1372" s="76" t="str">
        <f t="shared" si="131"/>
        <v/>
      </c>
    </row>
    <row r="1373" spans="1:7">
      <c r="A1373" s="73" t="str">
        <f t="shared" si="126"/>
        <v/>
      </c>
      <c r="B1373" s="74" t="str">
        <f t="shared" si="127"/>
        <v/>
      </c>
      <c r="C1373" s="75" t="str">
        <f>IF(A1373="","",IF(variable,IF(A1373&lt;MortgageCalculator!$L$6*periods_per_year,start_rate,IF(MortgageCalculator!$L$10&gt;=0,MIN(MortgageCalculator!$L$7,start_rate+MortgageCalculator!$L$10*ROUNDUP((A1373-MortgageCalculator!$L$6*periods_per_year)/MortgageCalculator!$L$9,0)),MAX(MortgageCalculator!$L$8,start_rate+MortgageCalculator!$L$10*ROUNDUP((A1373-MortgageCalculator!$L$6*periods_per_year)/MortgageCalculator!$L$9,0)))),start_rate))</f>
        <v/>
      </c>
      <c r="D1373" s="76" t="str">
        <f t="shared" si="128"/>
        <v/>
      </c>
      <c r="E1373" s="76" t="str">
        <f t="shared" si="129"/>
        <v/>
      </c>
      <c r="F1373" s="76" t="str">
        <f t="shared" si="130"/>
        <v/>
      </c>
      <c r="G1373" s="76" t="str">
        <f t="shared" si="131"/>
        <v/>
      </c>
    </row>
    <row r="1374" spans="1:7">
      <c r="A1374" s="73" t="str">
        <f t="shared" si="126"/>
        <v/>
      </c>
      <c r="B1374" s="74" t="str">
        <f t="shared" si="127"/>
        <v/>
      </c>
      <c r="C1374" s="75" t="str">
        <f>IF(A1374="","",IF(variable,IF(A1374&lt;MortgageCalculator!$L$6*periods_per_year,start_rate,IF(MortgageCalculator!$L$10&gt;=0,MIN(MortgageCalculator!$L$7,start_rate+MortgageCalculator!$L$10*ROUNDUP((A1374-MortgageCalculator!$L$6*periods_per_year)/MortgageCalculator!$L$9,0)),MAX(MortgageCalculator!$L$8,start_rate+MortgageCalculator!$L$10*ROUNDUP((A1374-MortgageCalculator!$L$6*periods_per_year)/MortgageCalculator!$L$9,0)))),start_rate))</f>
        <v/>
      </c>
      <c r="D1374" s="76" t="str">
        <f t="shared" si="128"/>
        <v/>
      </c>
      <c r="E1374" s="76" t="str">
        <f t="shared" si="129"/>
        <v/>
      </c>
      <c r="F1374" s="76" t="str">
        <f t="shared" si="130"/>
        <v/>
      </c>
      <c r="G1374" s="76" t="str">
        <f t="shared" si="131"/>
        <v/>
      </c>
    </row>
    <row r="1375" spans="1:7">
      <c r="A1375" s="73" t="str">
        <f t="shared" si="126"/>
        <v/>
      </c>
      <c r="B1375" s="74" t="str">
        <f t="shared" si="127"/>
        <v/>
      </c>
      <c r="C1375" s="75" t="str">
        <f>IF(A1375="","",IF(variable,IF(A1375&lt;MortgageCalculator!$L$6*periods_per_year,start_rate,IF(MortgageCalculator!$L$10&gt;=0,MIN(MortgageCalculator!$L$7,start_rate+MortgageCalculator!$L$10*ROUNDUP((A1375-MortgageCalculator!$L$6*periods_per_year)/MortgageCalculator!$L$9,0)),MAX(MortgageCalculator!$L$8,start_rate+MortgageCalculator!$L$10*ROUNDUP((A1375-MortgageCalculator!$L$6*periods_per_year)/MortgageCalculator!$L$9,0)))),start_rate))</f>
        <v/>
      </c>
      <c r="D1375" s="76" t="str">
        <f t="shared" si="128"/>
        <v/>
      </c>
      <c r="E1375" s="76" t="str">
        <f t="shared" si="129"/>
        <v/>
      </c>
      <c r="F1375" s="76" t="str">
        <f t="shared" si="130"/>
        <v/>
      </c>
      <c r="G1375" s="76" t="str">
        <f t="shared" si="131"/>
        <v/>
      </c>
    </row>
    <row r="1376" spans="1:7">
      <c r="A1376" s="73" t="str">
        <f t="shared" si="126"/>
        <v/>
      </c>
      <c r="B1376" s="74" t="str">
        <f t="shared" si="127"/>
        <v/>
      </c>
      <c r="C1376" s="75" t="str">
        <f>IF(A1376="","",IF(variable,IF(A1376&lt;MortgageCalculator!$L$6*periods_per_year,start_rate,IF(MortgageCalculator!$L$10&gt;=0,MIN(MortgageCalculator!$L$7,start_rate+MortgageCalculator!$L$10*ROUNDUP((A1376-MortgageCalculator!$L$6*periods_per_year)/MortgageCalculator!$L$9,0)),MAX(MortgageCalculator!$L$8,start_rate+MortgageCalculator!$L$10*ROUNDUP((A1376-MortgageCalculator!$L$6*periods_per_year)/MortgageCalculator!$L$9,0)))),start_rate))</f>
        <v/>
      </c>
      <c r="D1376" s="76" t="str">
        <f t="shared" si="128"/>
        <v/>
      </c>
      <c r="E1376" s="76" t="str">
        <f t="shared" si="129"/>
        <v/>
      </c>
      <c r="F1376" s="76" t="str">
        <f t="shared" si="130"/>
        <v/>
      </c>
      <c r="G1376" s="76" t="str">
        <f t="shared" si="131"/>
        <v/>
      </c>
    </row>
    <row r="1377" spans="1:7">
      <c r="A1377" s="73" t="str">
        <f t="shared" si="126"/>
        <v/>
      </c>
      <c r="B1377" s="74" t="str">
        <f t="shared" si="127"/>
        <v/>
      </c>
      <c r="C1377" s="75" t="str">
        <f>IF(A1377="","",IF(variable,IF(A1377&lt;MortgageCalculator!$L$6*periods_per_year,start_rate,IF(MortgageCalculator!$L$10&gt;=0,MIN(MortgageCalculator!$L$7,start_rate+MortgageCalculator!$L$10*ROUNDUP((A1377-MortgageCalculator!$L$6*periods_per_year)/MortgageCalculator!$L$9,0)),MAX(MortgageCalculator!$L$8,start_rate+MortgageCalculator!$L$10*ROUNDUP((A1377-MortgageCalculator!$L$6*periods_per_year)/MortgageCalculator!$L$9,0)))),start_rate))</f>
        <v/>
      </c>
      <c r="D1377" s="76" t="str">
        <f t="shared" si="128"/>
        <v/>
      </c>
      <c r="E1377" s="76" t="str">
        <f t="shared" si="129"/>
        <v/>
      </c>
      <c r="F1377" s="76" t="str">
        <f t="shared" si="130"/>
        <v/>
      </c>
      <c r="G1377" s="76" t="str">
        <f t="shared" si="131"/>
        <v/>
      </c>
    </row>
    <row r="1378" spans="1:7">
      <c r="A1378" s="73" t="str">
        <f t="shared" si="126"/>
        <v/>
      </c>
      <c r="B1378" s="74" t="str">
        <f t="shared" si="127"/>
        <v/>
      </c>
      <c r="C1378" s="75" t="str">
        <f>IF(A1378="","",IF(variable,IF(A1378&lt;MortgageCalculator!$L$6*periods_per_year,start_rate,IF(MortgageCalculator!$L$10&gt;=0,MIN(MortgageCalculator!$L$7,start_rate+MortgageCalculator!$L$10*ROUNDUP((A1378-MortgageCalculator!$L$6*periods_per_year)/MortgageCalculator!$L$9,0)),MAX(MortgageCalculator!$L$8,start_rate+MortgageCalculator!$L$10*ROUNDUP((A1378-MortgageCalculator!$L$6*periods_per_year)/MortgageCalculator!$L$9,0)))),start_rate))</f>
        <v/>
      </c>
      <c r="D1378" s="76" t="str">
        <f t="shared" si="128"/>
        <v/>
      </c>
      <c r="E1378" s="76" t="str">
        <f t="shared" si="129"/>
        <v/>
      </c>
      <c r="F1378" s="76" t="str">
        <f t="shared" si="130"/>
        <v/>
      </c>
      <c r="G1378" s="76" t="str">
        <f t="shared" si="131"/>
        <v/>
      </c>
    </row>
    <row r="1379" spans="1:7">
      <c r="A1379" s="73" t="str">
        <f t="shared" si="126"/>
        <v/>
      </c>
      <c r="B1379" s="74" t="str">
        <f t="shared" si="127"/>
        <v/>
      </c>
      <c r="C1379" s="75" t="str">
        <f>IF(A1379="","",IF(variable,IF(A1379&lt;MortgageCalculator!$L$6*periods_per_year,start_rate,IF(MortgageCalculator!$L$10&gt;=0,MIN(MortgageCalculator!$L$7,start_rate+MortgageCalculator!$L$10*ROUNDUP((A1379-MortgageCalculator!$L$6*periods_per_year)/MortgageCalculator!$L$9,0)),MAX(MortgageCalculator!$L$8,start_rate+MortgageCalculator!$L$10*ROUNDUP((A1379-MortgageCalculator!$L$6*periods_per_year)/MortgageCalculator!$L$9,0)))),start_rate))</f>
        <v/>
      </c>
      <c r="D1379" s="76" t="str">
        <f t="shared" si="128"/>
        <v/>
      </c>
      <c r="E1379" s="76" t="str">
        <f t="shared" si="129"/>
        <v/>
      </c>
      <c r="F1379" s="76" t="str">
        <f t="shared" si="130"/>
        <v/>
      </c>
      <c r="G1379" s="76" t="str">
        <f t="shared" si="131"/>
        <v/>
      </c>
    </row>
    <row r="1380" spans="1:7">
      <c r="A1380" s="73" t="str">
        <f t="shared" si="126"/>
        <v/>
      </c>
      <c r="B1380" s="74" t="str">
        <f t="shared" si="127"/>
        <v/>
      </c>
      <c r="C1380" s="75" t="str">
        <f>IF(A1380="","",IF(variable,IF(A1380&lt;MortgageCalculator!$L$6*periods_per_year,start_rate,IF(MortgageCalculator!$L$10&gt;=0,MIN(MortgageCalculator!$L$7,start_rate+MortgageCalculator!$L$10*ROUNDUP((A1380-MortgageCalculator!$L$6*periods_per_year)/MortgageCalculator!$L$9,0)),MAX(MortgageCalculator!$L$8,start_rate+MortgageCalculator!$L$10*ROUNDUP((A1380-MortgageCalculator!$L$6*periods_per_year)/MortgageCalculator!$L$9,0)))),start_rate))</f>
        <v/>
      </c>
      <c r="D1380" s="76" t="str">
        <f t="shared" si="128"/>
        <v/>
      </c>
      <c r="E1380" s="76" t="str">
        <f t="shared" si="129"/>
        <v/>
      </c>
      <c r="F1380" s="76" t="str">
        <f t="shared" si="130"/>
        <v/>
      </c>
      <c r="G1380" s="76" t="str">
        <f t="shared" si="131"/>
        <v/>
      </c>
    </row>
    <row r="1381" spans="1:7">
      <c r="A1381" s="73" t="str">
        <f t="shared" si="126"/>
        <v/>
      </c>
      <c r="B1381" s="74" t="str">
        <f t="shared" si="127"/>
        <v/>
      </c>
      <c r="C1381" s="75" t="str">
        <f>IF(A1381="","",IF(variable,IF(A1381&lt;MortgageCalculator!$L$6*periods_per_year,start_rate,IF(MortgageCalculator!$L$10&gt;=0,MIN(MortgageCalculator!$L$7,start_rate+MortgageCalculator!$L$10*ROUNDUP((A1381-MortgageCalculator!$L$6*periods_per_year)/MortgageCalculator!$L$9,0)),MAX(MortgageCalculator!$L$8,start_rate+MortgageCalculator!$L$10*ROUNDUP((A1381-MortgageCalculator!$L$6*periods_per_year)/MortgageCalculator!$L$9,0)))),start_rate))</f>
        <v/>
      </c>
      <c r="D1381" s="76" t="str">
        <f t="shared" si="128"/>
        <v/>
      </c>
      <c r="E1381" s="76" t="str">
        <f t="shared" si="129"/>
        <v/>
      </c>
      <c r="F1381" s="76" t="str">
        <f t="shared" si="130"/>
        <v/>
      </c>
      <c r="G1381" s="76" t="str">
        <f t="shared" si="131"/>
        <v/>
      </c>
    </row>
    <row r="1382" spans="1:7">
      <c r="A1382" s="73" t="str">
        <f t="shared" si="126"/>
        <v/>
      </c>
      <c r="B1382" s="74" t="str">
        <f t="shared" si="127"/>
        <v/>
      </c>
      <c r="C1382" s="75" t="str">
        <f>IF(A1382="","",IF(variable,IF(A1382&lt;MortgageCalculator!$L$6*periods_per_year,start_rate,IF(MortgageCalculator!$L$10&gt;=0,MIN(MortgageCalculator!$L$7,start_rate+MortgageCalculator!$L$10*ROUNDUP((A1382-MortgageCalculator!$L$6*periods_per_year)/MortgageCalculator!$L$9,0)),MAX(MortgageCalculator!$L$8,start_rate+MortgageCalculator!$L$10*ROUNDUP((A1382-MortgageCalculator!$L$6*periods_per_year)/MortgageCalculator!$L$9,0)))),start_rate))</f>
        <v/>
      </c>
      <c r="D1382" s="76" t="str">
        <f t="shared" si="128"/>
        <v/>
      </c>
      <c r="E1382" s="76" t="str">
        <f t="shared" si="129"/>
        <v/>
      </c>
      <c r="F1382" s="76" t="str">
        <f t="shared" si="130"/>
        <v/>
      </c>
      <c r="G1382" s="76" t="str">
        <f t="shared" si="131"/>
        <v/>
      </c>
    </row>
    <row r="1383" spans="1:7">
      <c r="A1383" s="73" t="str">
        <f t="shared" si="126"/>
        <v/>
      </c>
      <c r="B1383" s="74" t="str">
        <f t="shared" si="127"/>
        <v/>
      </c>
      <c r="C1383" s="75" t="str">
        <f>IF(A1383="","",IF(variable,IF(A1383&lt;MortgageCalculator!$L$6*periods_per_year,start_rate,IF(MortgageCalculator!$L$10&gt;=0,MIN(MortgageCalculator!$L$7,start_rate+MortgageCalculator!$L$10*ROUNDUP((A1383-MortgageCalculator!$L$6*periods_per_year)/MortgageCalculator!$L$9,0)),MAX(MortgageCalculator!$L$8,start_rate+MortgageCalculator!$L$10*ROUNDUP((A1383-MortgageCalculator!$L$6*periods_per_year)/MortgageCalculator!$L$9,0)))),start_rate))</f>
        <v/>
      </c>
      <c r="D1383" s="76" t="str">
        <f t="shared" si="128"/>
        <v/>
      </c>
      <c r="E1383" s="76" t="str">
        <f t="shared" si="129"/>
        <v/>
      </c>
      <c r="F1383" s="76" t="str">
        <f t="shared" si="130"/>
        <v/>
      </c>
      <c r="G1383" s="76" t="str">
        <f t="shared" si="131"/>
        <v/>
      </c>
    </row>
    <row r="1384" spans="1:7">
      <c r="A1384" s="73" t="str">
        <f t="shared" si="126"/>
        <v/>
      </c>
      <c r="B1384" s="74" t="str">
        <f t="shared" si="127"/>
        <v/>
      </c>
      <c r="C1384" s="75" t="str">
        <f>IF(A1384="","",IF(variable,IF(A1384&lt;MortgageCalculator!$L$6*periods_per_year,start_rate,IF(MortgageCalculator!$L$10&gt;=0,MIN(MortgageCalculator!$L$7,start_rate+MortgageCalculator!$L$10*ROUNDUP((A1384-MortgageCalculator!$L$6*periods_per_year)/MortgageCalculator!$L$9,0)),MAX(MortgageCalculator!$L$8,start_rate+MortgageCalculator!$L$10*ROUNDUP((A1384-MortgageCalculator!$L$6*periods_per_year)/MortgageCalculator!$L$9,0)))),start_rate))</f>
        <v/>
      </c>
      <c r="D1384" s="76" t="str">
        <f t="shared" si="128"/>
        <v/>
      </c>
      <c r="E1384" s="76" t="str">
        <f t="shared" si="129"/>
        <v/>
      </c>
      <c r="F1384" s="76" t="str">
        <f t="shared" si="130"/>
        <v/>
      </c>
      <c r="G1384" s="76" t="str">
        <f t="shared" si="131"/>
        <v/>
      </c>
    </row>
    <row r="1385" spans="1:7">
      <c r="A1385" s="73" t="str">
        <f t="shared" si="126"/>
        <v/>
      </c>
      <c r="B1385" s="74" t="str">
        <f t="shared" si="127"/>
        <v/>
      </c>
      <c r="C1385" s="75" t="str">
        <f>IF(A1385="","",IF(variable,IF(A1385&lt;MortgageCalculator!$L$6*periods_per_year,start_rate,IF(MortgageCalculator!$L$10&gt;=0,MIN(MortgageCalculator!$L$7,start_rate+MortgageCalculator!$L$10*ROUNDUP((A1385-MortgageCalculator!$L$6*periods_per_year)/MortgageCalculator!$L$9,0)),MAX(MortgageCalculator!$L$8,start_rate+MortgageCalculator!$L$10*ROUNDUP((A1385-MortgageCalculator!$L$6*periods_per_year)/MortgageCalculator!$L$9,0)))),start_rate))</f>
        <v/>
      </c>
      <c r="D1385" s="76" t="str">
        <f t="shared" si="128"/>
        <v/>
      </c>
      <c r="E1385" s="76" t="str">
        <f t="shared" si="129"/>
        <v/>
      </c>
      <c r="F1385" s="76" t="str">
        <f t="shared" si="130"/>
        <v/>
      </c>
      <c r="G1385" s="76" t="str">
        <f t="shared" si="131"/>
        <v/>
      </c>
    </row>
    <row r="1386" spans="1:7">
      <c r="A1386" s="73" t="str">
        <f t="shared" si="126"/>
        <v/>
      </c>
      <c r="B1386" s="74" t="str">
        <f t="shared" si="127"/>
        <v/>
      </c>
      <c r="C1386" s="75" t="str">
        <f>IF(A1386="","",IF(variable,IF(A1386&lt;MortgageCalculator!$L$6*periods_per_year,start_rate,IF(MortgageCalculator!$L$10&gt;=0,MIN(MortgageCalculator!$L$7,start_rate+MortgageCalculator!$L$10*ROUNDUP((A1386-MortgageCalculator!$L$6*periods_per_year)/MortgageCalculator!$L$9,0)),MAX(MortgageCalculator!$L$8,start_rate+MortgageCalculator!$L$10*ROUNDUP((A1386-MortgageCalculator!$L$6*periods_per_year)/MortgageCalculator!$L$9,0)))),start_rate))</f>
        <v/>
      </c>
      <c r="D1386" s="76" t="str">
        <f t="shared" si="128"/>
        <v/>
      </c>
      <c r="E1386" s="76" t="str">
        <f t="shared" si="129"/>
        <v/>
      </c>
      <c r="F1386" s="76" t="str">
        <f t="shared" si="130"/>
        <v/>
      </c>
      <c r="G1386" s="76" t="str">
        <f t="shared" si="131"/>
        <v/>
      </c>
    </row>
    <row r="1387" spans="1:7">
      <c r="A1387" s="73" t="str">
        <f t="shared" si="126"/>
        <v/>
      </c>
      <c r="B1387" s="74" t="str">
        <f t="shared" si="127"/>
        <v/>
      </c>
      <c r="C1387" s="75" t="str">
        <f>IF(A1387="","",IF(variable,IF(A1387&lt;MortgageCalculator!$L$6*periods_per_year,start_rate,IF(MortgageCalculator!$L$10&gt;=0,MIN(MortgageCalculator!$L$7,start_rate+MortgageCalculator!$L$10*ROUNDUP((A1387-MortgageCalculator!$L$6*periods_per_year)/MortgageCalculator!$L$9,0)),MAX(MortgageCalculator!$L$8,start_rate+MortgageCalculator!$L$10*ROUNDUP((A1387-MortgageCalculator!$L$6*periods_per_year)/MortgageCalculator!$L$9,0)))),start_rate))</f>
        <v/>
      </c>
      <c r="D1387" s="76" t="str">
        <f t="shared" si="128"/>
        <v/>
      </c>
      <c r="E1387" s="76" t="str">
        <f t="shared" si="129"/>
        <v/>
      </c>
      <c r="F1387" s="76" t="str">
        <f t="shared" si="130"/>
        <v/>
      </c>
      <c r="G1387" s="76" t="str">
        <f t="shared" si="131"/>
        <v/>
      </c>
    </row>
    <row r="1388" spans="1:7">
      <c r="A1388" s="73" t="str">
        <f t="shared" si="126"/>
        <v/>
      </c>
      <c r="B1388" s="74" t="str">
        <f t="shared" si="127"/>
        <v/>
      </c>
      <c r="C1388" s="75" t="str">
        <f>IF(A1388="","",IF(variable,IF(A1388&lt;MortgageCalculator!$L$6*periods_per_year,start_rate,IF(MortgageCalculator!$L$10&gt;=0,MIN(MortgageCalculator!$L$7,start_rate+MortgageCalculator!$L$10*ROUNDUP((A1388-MortgageCalculator!$L$6*periods_per_year)/MortgageCalculator!$L$9,0)),MAX(MortgageCalculator!$L$8,start_rate+MortgageCalculator!$L$10*ROUNDUP((A1388-MortgageCalculator!$L$6*periods_per_year)/MortgageCalculator!$L$9,0)))),start_rate))</f>
        <v/>
      </c>
      <c r="D1388" s="76" t="str">
        <f t="shared" si="128"/>
        <v/>
      </c>
      <c r="E1388" s="76" t="str">
        <f t="shared" si="129"/>
        <v/>
      </c>
      <c r="F1388" s="76" t="str">
        <f t="shared" si="130"/>
        <v/>
      </c>
      <c r="G1388" s="76" t="str">
        <f t="shared" si="131"/>
        <v/>
      </c>
    </row>
    <row r="1389" spans="1:7">
      <c r="A1389" s="73" t="str">
        <f t="shared" si="126"/>
        <v/>
      </c>
      <c r="B1389" s="74" t="str">
        <f t="shared" si="127"/>
        <v/>
      </c>
      <c r="C1389" s="75" t="str">
        <f>IF(A1389="","",IF(variable,IF(A1389&lt;MortgageCalculator!$L$6*periods_per_year,start_rate,IF(MortgageCalculator!$L$10&gt;=0,MIN(MortgageCalculator!$L$7,start_rate+MortgageCalculator!$L$10*ROUNDUP((A1389-MortgageCalculator!$L$6*periods_per_year)/MortgageCalculator!$L$9,0)),MAX(MortgageCalculator!$L$8,start_rate+MortgageCalculator!$L$10*ROUNDUP((A1389-MortgageCalculator!$L$6*periods_per_year)/MortgageCalculator!$L$9,0)))),start_rate))</f>
        <v/>
      </c>
      <c r="D1389" s="76" t="str">
        <f t="shared" si="128"/>
        <v/>
      </c>
      <c r="E1389" s="76" t="str">
        <f t="shared" si="129"/>
        <v/>
      </c>
      <c r="F1389" s="76" t="str">
        <f t="shared" si="130"/>
        <v/>
      </c>
      <c r="G1389" s="76" t="str">
        <f t="shared" si="131"/>
        <v/>
      </c>
    </row>
    <row r="1390" spans="1:7">
      <c r="A1390" s="73" t="str">
        <f t="shared" si="126"/>
        <v/>
      </c>
      <c r="B1390" s="74" t="str">
        <f t="shared" si="127"/>
        <v/>
      </c>
      <c r="C1390" s="75" t="str">
        <f>IF(A1390="","",IF(variable,IF(A1390&lt;MortgageCalculator!$L$6*periods_per_year,start_rate,IF(MortgageCalculator!$L$10&gt;=0,MIN(MortgageCalculator!$L$7,start_rate+MortgageCalculator!$L$10*ROUNDUP((A1390-MortgageCalculator!$L$6*periods_per_year)/MortgageCalculator!$L$9,0)),MAX(MortgageCalculator!$L$8,start_rate+MortgageCalculator!$L$10*ROUNDUP((A1390-MortgageCalculator!$L$6*periods_per_year)/MortgageCalculator!$L$9,0)))),start_rate))</f>
        <v/>
      </c>
      <c r="D1390" s="76" t="str">
        <f t="shared" si="128"/>
        <v/>
      </c>
      <c r="E1390" s="76" t="str">
        <f t="shared" si="129"/>
        <v/>
      </c>
      <c r="F1390" s="76" t="str">
        <f t="shared" si="130"/>
        <v/>
      </c>
      <c r="G1390" s="76" t="str">
        <f t="shared" si="131"/>
        <v/>
      </c>
    </row>
    <row r="1391" spans="1:7">
      <c r="A1391" s="73" t="str">
        <f t="shared" si="126"/>
        <v/>
      </c>
      <c r="B1391" s="74" t="str">
        <f t="shared" si="127"/>
        <v/>
      </c>
      <c r="C1391" s="75" t="str">
        <f>IF(A1391="","",IF(variable,IF(A1391&lt;MortgageCalculator!$L$6*periods_per_year,start_rate,IF(MortgageCalculator!$L$10&gt;=0,MIN(MortgageCalculator!$L$7,start_rate+MortgageCalculator!$L$10*ROUNDUP((A1391-MortgageCalculator!$L$6*periods_per_year)/MortgageCalculator!$L$9,0)),MAX(MortgageCalculator!$L$8,start_rate+MortgageCalculator!$L$10*ROUNDUP((A1391-MortgageCalculator!$L$6*periods_per_year)/MortgageCalculator!$L$9,0)))),start_rate))</f>
        <v/>
      </c>
      <c r="D1391" s="76" t="str">
        <f t="shared" si="128"/>
        <v/>
      </c>
      <c r="E1391" s="76" t="str">
        <f t="shared" si="129"/>
        <v/>
      </c>
      <c r="F1391" s="76" t="str">
        <f t="shared" si="130"/>
        <v/>
      </c>
      <c r="G1391" s="76" t="str">
        <f t="shared" si="131"/>
        <v/>
      </c>
    </row>
    <row r="1392" spans="1:7">
      <c r="A1392" s="73" t="str">
        <f t="shared" si="126"/>
        <v/>
      </c>
      <c r="B1392" s="74" t="str">
        <f t="shared" si="127"/>
        <v/>
      </c>
      <c r="C1392" s="75" t="str">
        <f>IF(A1392="","",IF(variable,IF(A1392&lt;MortgageCalculator!$L$6*periods_per_year,start_rate,IF(MortgageCalculator!$L$10&gt;=0,MIN(MortgageCalculator!$L$7,start_rate+MortgageCalculator!$L$10*ROUNDUP((A1392-MortgageCalculator!$L$6*periods_per_year)/MortgageCalculator!$L$9,0)),MAX(MortgageCalculator!$L$8,start_rate+MortgageCalculator!$L$10*ROUNDUP((A1392-MortgageCalculator!$L$6*periods_per_year)/MortgageCalculator!$L$9,0)))),start_rate))</f>
        <v/>
      </c>
      <c r="D1392" s="76" t="str">
        <f t="shared" si="128"/>
        <v/>
      </c>
      <c r="E1392" s="76" t="str">
        <f t="shared" si="129"/>
        <v/>
      </c>
      <c r="F1392" s="76" t="str">
        <f t="shared" si="130"/>
        <v/>
      </c>
      <c r="G1392" s="76" t="str">
        <f t="shared" si="131"/>
        <v/>
      </c>
    </row>
    <row r="1393" spans="1:7">
      <c r="A1393" s="73" t="str">
        <f t="shared" si="126"/>
        <v/>
      </c>
      <c r="B1393" s="74" t="str">
        <f t="shared" si="127"/>
        <v/>
      </c>
      <c r="C1393" s="75" t="str">
        <f>IF(A1393="","",IF(variable,IF(A1393&lt;MortgageCalculator!$L$6*periods_per_year,start_rate,IF(MortgageCalculator!$L$10&gt;=0,MIN(MortgageCalculator!$L$7,start_rate+MortgageCalculator!$L$10*ROUNDUP((A1393-MortgageCalculator!$L$6*periods_per_year)/MortgageCalculator!$L$9,0)),MAX(MortgageCalculator!$L$8,start_rate+MortgageCalculator!$L$10*ROUNDUP((A1393-MortgageCalculator!$L$6*periods_per_year)/MortgageCalculator!$L$9,0)))),start_rate))</f>
        <v/>
      </c>
      <c r="D1393" s="76" t="str">
        <f t="shared" si="128"/>
        <v/>
      </c>
      <c r="E1393" s="76" t="str">
        <f t="shared" si="129"/>
        <v/>
      </c>
      <c r="F1393" s="76" t="str">
        <f t="shared" si="130"/>
        <v/>
      </c>
      <c r="G1393" s="76" t="str">
        <f t="shared" si="131"/>
        <v/>
      </c>
    </row>
    <row r="1394" spans="1:7">
      <c r="A1394" s="73" t="str">
        <f t="shared" si="126"/>
        <v/>
      </c>
      <c r="B1394" s="74" t="str">
        <f t="shared" si="127"/>
        <v/>
      </c>
      <c r="C1394" s="75" t="str">
        <f>IF(A1394="","",IF(variable,IF(A1394&lt;MortgageCalculator!$L$6*periods_per_year,start_rate,IF(MortgageCalculator!$L$10&gt;=0,MIN(MortgageCalculator!$L$7,start_rate+MortgageCalculator!$L$10*ROUNDUP((A1394-MortgageCalculator!$L$6*periods_per_year)/MortgageCalculator!$L$9,0)),MAX(MortgageCalculator!$L$8,start_rate+MortgageCalculator!$L$10*ROUNDUP((A1394-MortgageCalculator!$L$6*periods_per_year)/MortgageCalculator!$L$9,0)))),start_rate))</f>
        <v/>
      </c>
      <c r="D1394" s="76" t="str">
        <f t="shared" si="128"/>
        <v/>
      </c>
      <c r="E1394" s="76" t="str">
        <f t="shared" si="129"/>
        <v/>
      </c>
      <c r="F1394" s="76" t="str">
        <f t="shared" si="130"/>
        <v/>
      </c>
      <c r="G1394" s="76" t="str">
        <f t="shared" si="131"/>
        <v/>
      </c>
    </row>
    <row r="1395" spans="1:7">
      <c r="A1395" s="73" t="str">
        <f t="shared" si="126"/>
        <v/>
      </c>
      <c r="B1395" s="74" t="str">
        <f t="shared" si="127"/>
        <v/>
      </c>
      <c r="C1395" s="75" t="str">
        <f>IF(A1395="","",IF(variable,IF(A1395&lt;MortgageCalculator!$L$6*periods_per_year,start_rate,IF(MortgageCalculator!$L$10&gt;=0,MIN(MortgageCalculator!$L$7,start_rate+MortgageCalculator!$L$10*ROUNDUP((A1395-MortgageCalculator!$L$6*periods_per_year)/MortgageCalculator!$L$9,0)),MAX(MortgageCalculator!$L$8,start_rate+MortgageCalculator!$L$10*ROUNDUP((A1395-MortgageCalculator!$L$6*periods_per_year)/MortgageCalculator!$L$9,0)))),start_rate))</f>
        <v/>
      </c>
      <c r="D1395" s="76" t="str">
        <f t="shared" si="128"/>
        <v/>
      </c>
      <c r="E1395" s="76" t="str">
        <f t="shared" si="129"/>
        <v/>
      </c>
      <c r="F1395" s="76" t="str">
        <f t="shared" si="130"/>
        <v/>
      </c>
      <c r="G1395" s="76" t="str">
        <f t="shared" si="131"/>
        <v/>
      </c>
    </row>
    <row r="1396" spans="1:7">
      <c r="A1396" s="73" t="str">
        <f t="shared" si="126"/>
        <v/>
      </c>
      <c r="B1396" s="74" t="str">
        <f t="shared" si="127"/>
        <v/>
      </c>
      <c r="C1396" s="75" t="str">
        <f>IF(A1396="","",IF(variable,IF(A1396&lt;MortgageCalculator!$L$6*periods_per_year,start_rate,IF(MortgageCalculator!$L$10&gt;=0,MIN(MortgageCalculator!$L$7,start_rate+MortgageCalculator!$L$10*ROUNDUP((A1396-MortgageCalculator!$L$6*periods_per_year)/MortgageCalculator!$L$9,0)),MAX(MortgageCalculator!$L$8,start_rate+MortgageCalculator!$L$10*ROUNDUP((A1396-MortgageCalculator!$L$6*periods_per_year)/MortgageCalculator!$L$9,0)))),start_rate))</f>
        <v/>
      </c>
      <c r="D1396" s="76" t="str">
        <f t="shared" si="128"/>
        <v/>
      </c>
      <c r="E1396" s="76" t="str">
        <f t="shared" si="129"/>
        <v/>
      </c>
      <c r="F1396" s="76" t="str">
        <f t="shared" si="130"/>
        <v/>
      </c>
      <c r="G1396" s="76" t="str">
        <f t="shared" si="131"/>
        <v/>
      </c>
    </row>
    <row r="1397" spans="1:7">
      <c r="A1397" s="73" t="str">
        <f t="shared" si="126"/>
        <v/>
      </c>
      <c r="B1397" s="74" t="str">
        <f t="shared" si="127"/>
        <v/>
      </c>
      <c r="C1397" s="75" t="str">
        <f>IF(A1397="","",IF(variable,IF(A1397&lt;MortgageCalculator!$L$6*periods_per_year,start_rate,IF(MortgageCalculator!$L$10&gt;=0,MIN(MortgageCalculator!$L$7,start_rate+MortgageCalculator!$L$10*ROUNDUP((A1397-MortgageCalculator!$L$6*periods_per_year)/MortgageCalculator!$L$9,0)),MAX(MortgageCalculator!$L$8,start_rate+MortgageCalculator!$L$10*ROUNDUP((A1397-MortgageCalculator!$L$6*periods_per_year)/MortgageCalculator!$L$9,0)))),start_rate))</f>
        <v/>
      </c>
      <c r="D1397" s="76" t="str">
        <f t="shared" si="128"/>
        <v/>
      </c>
      <c r="E1397" s="76" t="str">
        <f t="shared" si="129"/>
        <v/>
      </c>
      <c r="F1397" s="76" t="str">
        <f t="shared" si="130"/>
        <v/>
      </c>
      <c r="G1397" s="76" t="str">
        <f t="shared" si="131"/>
        <v/>
      </c>
    </row>
    <row r="1398" spans="1:7">
      <c r="A1398" s="73" t="str">
        <f t="shared" si="126"/>
        <v/>
      </c>
      <c r="B1398" s="74" t="str">
        <f t="shared" si="127"/>
        <v/>
      </c>
      <c r="C1398" s="75" t="str">
        <f>IF(A1398="","",IF(variable,IF(A1398&lt;MortgageCalculator!$L$6*periods_per_year,start_rate,IF(MortgageCalculator!$L$10&gt;=0,MIN(MortgageCalculator!$L$7,start_rate+MortgageCalculator!$L$10*ROUNDUP((A1398-MortgageCalculator!$L$6*periods_per_year)/MortgageCalculator!$L$9,0)),MAX(MortgageCalculator!$L$8,start_rate+MortgageCalculator!$L$10*ROUNDUP((A1398-MortgageCalculator!$L$6*periods_per_year)/MortgageCalculator!$L$9,0)))),start_rate))</f>
        <v/>
      </c>
      <c r="D1398" s="76" t="str">
        <f t="shared" si="128"/>
        <v/>
      </c>
      <c r="E1398" s="76" t="str">
        <f t="shared" si="129"/>
        <v/>
      </c>
      <c r="F1398" s="76" t="str">
        <f t="shared" si="130"/>
        <v/>
      </c>
      <c r="G1398" s="76" t="str">
        <f t="shared" si="131"/>
        <v/>
      </c>
    </row>
    <row r="1399" spans="1:7">
      <c r="A1399" s="73" t="str">
        <f t="shared" si="126"/>
        <v/>
      </c>
      <c r="B1399" s="74" t="str">
        <f t="shared" si="127"/>
        <v/>
      </c>
      <c r="C1399" s="75" t="str">
        <f>IF(A1399="","",IF(variable,IF(A1399&lt;MortgageCalculator!$L$6*periods_per_year,start_rate,IF(MortgageCalculator!$L$10&gt;=0,MIN(MortgageCalculator!$L$7,start_rate+MortgageCalculator!$L$10*ROUNDUP((A1399-MortgageCalculator!$L$6*periods_per_year)/MortgageCalculator!$L$9,0)),MAX(MortgageCalculator!$L$8,start_rate+MortgageCalculator!$L$10*ROUNDUP((A1399-MortgageCalculator!$L$6*periods_per_year)/MortgageCalculator!$L$9,0)))),start_rate))</f>
        <v/>
      </c>
      <c r="D1399" s="76" t="str">
        <f t="shared" si="128"/>
        <v/>
      </c>
      <c r="E1399" s="76" t="str">
        <f t="shared" si="129"/>
        <v/>
      </c>
      <c r="F1399" s="76" t="str">
        <f t="shared" si="130"/>
        <v/>
      </c>
      <c r="G1399" s="76" t="str">
        <f t="shared" si="131"/>
        <v/>
      </c>
    </row>
    <row r="1400" spans="1:7">
      <c r="A1400" s="73" t="str">
        <f t="shared" si="126"/>
        <v/>
      </c>
      <c r="B1400" s="74" t="str">
        <f t="shared" si="127"/>
        <v/>
      </c>
      <c r="C1400" s="75" t="str">
        <f>IF(A1400="","",IF(variable,IF(A1400&lt;MortgageCalculator!$L$6*periods_per_year,start_rate,IF(MortgageCalculator!$L$10&gt;=0,MIN(MortgageCalculator!$L$7,start_rate+MortgageCalculator!$L$10*ROUNDUP((A1400-MortgageCalculator!$L$6*periods_per_year)/MortgageCalculator!$L$9,0)),MAX(MortgageCalculator!$L$8,start_rate+MortgageCalculator!$L$10*ROUNDUP((A1400-MortgageCalculator!$L$6*periods_per_year)/MortgageCalculator!$L$9,0)))),start_rate))</f>
        <v/>
      </c>
      <c r="D1400" s="76" t="str">
        <f t="shared" si="128"/>
        <v/>
      </c>
      <c r="E1400" s="76" t="str">
        <f t="shared" si="129"/>
        <v/>
      </c>
      <c r="F1400" s="76" t="str">
        <f t="shared" si="130"/>
        <v/>
      </c>
      <c r="G1400" s="76" t="str">
        <f t="shared" si="131"/>
        <v/>
      </c>
    </row>
    <row r="1401" spans="1:7">
      <c r="A1401" s="73" t="str">
        <f t="shared" si="126"/>
        <v/>
      </c>
      <c r="B1401" s="74" t="str">
        <f t="shared" si="127"/>
        <v/>
      </c>
      <c r="C1401" s="75" t="str">
        <f>IF(A1401="","",IF(variable,IF(A1401&lt;MortgageCalculator!$L$6*periods_per_year,start_rate,IF(MortgageCalculator!$L$10&gt;=0,MIN(MortgageCalculator!$L$7,start_rate+MortgageCalculator!$L$10*ROUNDUP((A1401-MortgageCalculator!$L$6*periods_per_year)/MortgageCalculator!$L$9,0)),MAX(MortgageCalculator!$L$8,start_rate+MortgageCalculator!$L$10*ROUNDUP((A1401-MortgageCalculator!$L$6*periods_per_year)/MortgageCalculator!$L$9,0)))),start_rate))</f>
        <v/>
      </c>
      <c r="D1401" s="76" t="str">
        <f t="shared" si="128"/>
        <v/>
      </c>
      <c r="E1401" s="76" t="str">
        <f t="shared" si="129"/>
        <v/>
      </c>
      <c r="F1401" s="76" t="str">
        <f t="shared" si="130"/>
        <v/>
      </c>
      <c r="G1401" s="76" t="str">
        <f t="shared" si="131"/>
        <v/>
      </c>
    </row>
    <row r="1402" spans="1:7">
      <c r="A1402" s="73" t="str">
        <f t="shared" si="126"/>
        <v/>
      </c>
      <c r="B1402" s="74" t="str">
        <f t="shared" si="127"/>
        <v/>
      </c>
      <c r="C1402" s="75" t="str">
        <f>IF(A1402="","",IF(variable,IF(A1402&lt;MortgageCalculator!$L$6*periods_per_year,start_rate,IF(MortgageCalculator!$L$10&gt;=0,MIN(MortgageCalculator!$L$7,start_rate+MortgageCalculator!$L$10*ROUNDUP((A1402-MortgageCalculator!$L$6*periods_per_year)/MortgageCalculator!$L$9,0)),MAX(MortgageCalculator!$L$8,start_rate+MortgageCalculator!$L$10*ROUNDUP((A1402-MortgageCalculator!$L$6*periods_per_year)/MortgageCalculator!$L$9,0)))),start_rate))</f>
        <v/>
      </c>
      <c r="D1402" s="76" t="str">
        <f t="shared" si="128"/>
        <v/>
      </c>
      <c r="E1402" s="76" t="str">
        <f t="shared" si="129"/>
        <v/>
      </c>
      <c r="F1402" s="76" t="str">
        <f t="shared" si="130"/>
        <v/>
      </c>
      <c r="G1402" s="76" t="str">
        <f t="shared" si="131"/>
        <v/>
      </c>
    </row>
    <row r="1403" spans="1:7">
      <c r="A1403" s="73" t="str">
        <f t="shared" si="126"/>
        <v/>
      </c>
      <c r="B1403" s="74" t="str">
        <f t="shared" si="127"/>
        <v/>
      </c>
      <c r="C1403" s="75" t="str">
        <f>IF(A1403="","",IF(variable,IF(A1403&lt;MortgageCalculator!$L$6*periods_per_year,start_rate,IF(MortgageCalculator!$L$10&gt;=0,MIN(MortgageCalculator!$L$7,start_rate+MortgageCalculator!$L$10*ROUNDUP((A1403-MortgageCalculator!$L$6*periods_per_year)/MortgageCalculator!$L$9,0)),MAX(MortgageCalculator!$L$8,start_rate+MortgageCalculator!$L$10*ROUNDUP((A1403-MortgageCalculator!$L$6*periods_per_year)/MortgageCalculator!$L$9,0)))),start_rate))</f>
        <v/>
      </c>
      <c r="D1403" s="76" t="str">
        <f t="shared" si="128"/>
        <v/>
      </c>
      <c r="E1403" s="76" t="str">
        <f t="shared" si="129"/>
        <v/>
      </c>
      <c r="F1403" s="76" t="str">
        <f t="shared" si="130"/>
        <v/>
      </c>
      <c r="G1403" s="76" t="str">
        <f t="shared" si="131"/>
        <v/>
      </c>
    </row>
    <row r="1404" spans="1:7">
      <c r="A1404" s="73" t="str">
        <f t="shared" si="126"/>
        <v/>
      </c>
      <c r="B1404" s="74" t="str">
        <f t="shared" si="127"/>
        <v/>
      </c>
      <c r="C1404" s="75" t="str">
        <f>IF(A1404="","",IF(variable,IF(A1404&lt;MortgageCalculator!$L$6*periods_per_year,start_rate,IF(MortgageCalculator!$L$10&gt;=0,MIN(MortgageCalculator!$L$7,start_rate+MortgageCalculator!$L$10*ROUNDUP((A1404-MortgageCalculator!$L$6*periods_per_year)/MortgageCalculator!$L$9,0)),MAX(MortgageCalculator!$L$8,start_rate+MortgageCalculator!$L$10*ROUNDUP((A1404-MortgageCalculator!$L$6*periods_per_year)/MortgageCalculator!$L$9,0)))),start_rate))</f>
        <v/>
      </c>
      <c r="D1404" s="76" t="str">
        <f t="shared" si="128"/>
        <v/>
      </c>
      <c r="E1404" s="76" t="str">
        <f t="shared" si="129"/>
        <v/>
      </c>
      <c r="F1404" s="76" t="str">
        <f t="shared" si="130"/>
        <v/>
      </c>
      <c r="G1404" s="76" t="str">
        <f t="shared" si="131"/>
        <v/>
      </c>
    </row>
    <row r="1405" spans="1:7">
      <c r="A1405" s="73" t="str">
        <f t="shared" si="126"/>
        <v/>
      </c>
      <c r="B1405" s="74" t="str">
        <f t="shared" si="127"/>
        <v/>
      </c>
      <c r="C1405" s="75" t="str">
        <f>IF(A1405="","",IF(variable,IF(A1405&lt;MortgageCalculator!$L$6*periods_per_year,start_rate,IF(MortgageCalculator!$L$10&gt;=0,MIN(MortgageCalculator!$L$7,start_rate+MortgageCalculator!$L$10*ROUNDUP((A1405-MortgageCalculator!$L$6*periods_per_year)/MortgageCalculator!$L$9,0)),MAX(MortgageCalculator!$L$8,start_rate+MortgageCalculator!$L$10*ROUNDUP((A1405-MortgageCalculator!$L$6*periods_per_year)/MortgageCalculator!$L$9,0)))),start_rate))</f>
        <v/>
      </c>
      <c r="D1405" s="76" t="str">
        <f t="shared" si="128"/>
        <v/>
      </c>
      <c r="E1405" s="76" t="str">
        <f t="shared" si="129"/>
        <v/>
      </c>
      <c r="F1405" s="76" t="str">
        <f t="shared" si="130"/>
        <v/>
      </c>
      <c r="G1405" s="76" t="str">
        <f t="shared" si="131"/>
        <v/>
      </c>
    </row>
    <row r="1406" spans="1:7">
      <c r="A1406" s="73" t="str">
        <f t="shared" si="126"/>
        <v/>
      </c>
      <c r="B1406" s="74" t="str">
        <f t="shared" si="127"/>
        <v/>
      </c>
      <c r="C1406" s="75" t="str">
        <f>IF(A1406="","",IF(variable,IF(A1406&lt;MortgageCalculator!$L$6*periods_per_year,start_rate,IF(MortgageCalculator!$L$10&gt;=0,MIN(MortgageCalculator!$L$7,start_rate+MortgageCalculator!$L$10*ROUNDUP((A1406-MortgageCalculator!$L$6*periods_per_year)/MortgageCalculator!$L$9,0)),MAX(MortgageCalculator!$L$8,start_rate+MortgageCalculator!$L$10*ROUNDUP((A1406-MortgageCalculator!$L$6*periods_per_year)/MortgageCalculator!$L$9,0)))),start_rate))</f>
        <v/>
      </c>
      <c r="D1406" s="76" t="str">
        <f t="shared" si="128"/>
        <v/>
      </c>
      <c r="E1406" s="76" t="str">
        <f t="shared" si="129"/>
        <v/>
      </c>
      <c r="F1406" s="76" t="str">
        <f t="shared" si="130"/>
        <v/>
      </c>
      <c r="G1406" s="76" t="str">
        <f t="shared" si="131"/>
        <v/>
      </c>
    </row>
    <row r="1407" spans="1:7">
      <c r="A1407" s="73" t="str">
        <f t="shared" si="126"/>
        <v/>
      </c>
      <c r="B1407" s="74" t="str">
        <f t="shared" si="127"/>
        <v/>
      </c>
      <c r="C1407" s="75" t="str">
        <f>IF(A1407="","",IF(variable,IF(A1407&lt;MortgageCalculator!$L$6*periods_per_year,start_rate,IF(MortgageCalculator!$L$10&gt;=0,MIN(MortgageCalculator!$L$7,start_rate+MortgageCalculator!$L$10*ROUNDUP((A1407-MortgageCalculator!$L$6*periods_per_year)/MortgageCalculator!$L$9,0)),MAX(MortgageCalculator!$L$8,start_rate+MortgageCalculator!$L$10*ROUNDUP((A1407-MortgageCalculator!$L$6*periods_per_year)/MortgageCalculator!$L$9,0)))),start_rate))</f>
        <v/>
      </c>
      <c r="D1407" s="76" t="str">
        <f t="shared" si="128"/>
        <v/>
      </c>
      <c r="E1407" s="76" t="str">
        <f t="shared" si="129"/>
        <v/>
      </c>
      <c r="F1407" s="76" t="str">
        <f t="shared" si="130"/>
        <v/>
      </c>
      <c r="G1407" s="76" t="str">
        <f t="shared" si="131"/>
        <v/>
      </c>
    </row>
    <row r="1408" spans="1:7">
      <c r="A1408" s="73" t="str">
        <f t="shared" si="126"/>
        <v/>
      </c>
      <c r="B1408" s="74" t="str">
        <f t="shared" si="127"/>
        <v/>
      </c>
      <c r="C1408" s="75" t="str">
        <f>IF(A1408="","",IF(variable,IF(A1408&lt;MortgageCalculator!$L$6*periods_per_year,start_rate,IF(MortgageCalculator!$L$10&gt;=0,MIN(MortgageCalculator!$L$7,start_rate+MortgageCalculator!$L$10*ROUNDUP((A1408-MortgageCalculator!$L$6*periods_per_year)/MortgageCalculator!$L$9,0)),MAX(MortgageCalculator!$L$8,start_rate+MortgageCalculator!$L$10*ROUNDUP((A1408-MortgageCalculator!$L$6*periods_per_year)/MortgageCalculator!$L$9,0)))),start_rate))</f>
        <v/>
      </c>
      <c r="D1408" s="76" t="str">
        <f t="shared" si="128"/>
        <v/>
      </c>
      <c r="E1408" s="76" t="str">
        <f t="shared" si="129"/>
        <v/>
      </c>
      <c r="F1408" s="76" t="str">
        <f t="shared" si="130"/>
        <v/>
      </c>
      <c r="G1408" s="76" t="str">
        <f t="shared" si="131"/>
        <v/>
      </c>
    </row>
    <row r="1409" spans="1:7">
      <c r="A1409" s="73" t="str">
        <f t="shared" si="126"/>
        <v/>
      </c>
      <c r="B1409" s="74" t="str">
        <f t="shared" si="127"/>
        <v/>
      </c>
      <c r="C1409" s="75" t="str">
        <f>IF(A1409="","",IF(variable,IF(A1409&lt;MortgageCalculator!$L$6*periods_per_year,start_rate,IF(MortgageCalculator!$L$10&gt;=0,MIN(MortgageCalculator!$L$7,start_rate+MortgageCalculator!$L$10*ROUNDUP((A1409-MortgageCalculator!$L$6*periods_per_year)/MortgageCalculator!$L$9,0)),MAX(MortgageCalculator!$L$8,start_rate+MortgageCalculator!$L$10*ROUNDUP((A1409-MortgageCalculator!$L$6*periods_per_year)/MortgageCalculator!$L$9,0)))),start_rate))</f>
        <v/>
      </c>
      <c r="D1409" s="76" t="str">
        <f t="shared" si="128"/>
        <v/>
      </c>
      <c r="E1409" s="76" t="str">
        <f t="shared" si="129"/>
        <v/>
      </c>
      <c r="F1409" s="76" t="str">
        <f t="shared" si="130"/>
        <v/>
      </c>
      <c r="G1409" s="76" t="str">
        <f t="shared" si="131"/>
        <v/>
      </c>
    </row>
    <row r="1410" spans="1:7">
      <c r="A1410" s="73" t="str">
        <f t="shared" si="126"/>
        <v/>
      </c>
      <c r="B1410" s="74" t="str">
        <f t="shared" si="127"/>
        <v/>
      </c>
      <c r="C1410" s="75" t="str">
        <f>IF(A1410="","",IF(variable,IF(A1410&lt;MortgageCalculator!$L$6*periods_per_year,start_rate,IF(MortgageCalculator!$L$10&gt;=0,MIN(MortgageCalculator!$L$7,start_rate+MortgageCalculator!$L$10*ROUNDUP((A1410-MortgageCalculator!$L$6*periods_per_year)/MortgageCalculator!$L$9,0)),MAX(MortgageCalculator!$L$8,start_rate+MortgageCalculator!$L$10*ROUNDUP((A1410-MortgageCalculator!$L$6*periods_per_year)/MortgageCalculator!$L$9,0)))),start_rate))</f>
        <v/>
      </c>
      <c r="D1410" s="76" t="str">
        <f t="shared" si="128"/>
        <v/>
      </c>
      <c r="E1410" s="76" t="str">
        <f t="shared" si="129"/>
        <v/>
      </c>
      <c r="F1410" s="76" t="str">
        <f t="shared" si="130"/>
        <v/>
      </c>
      <c r="G1410" s="76" t="str">
        <f t="shared" si="131"/>
        <v/>
      </c>
    </row>
    <row r="1411" spans="1:7">
      <c r="A1411" s="73" t="str">
        <f t="shared" si="126"/>
        <v/>
      </c>
      <c r="B1411" s="74" t="str">
        <f t="shared" si="127"/>
        <v/>
      </c>
      <c r="C1411" s="75" t="str">
        <f>IF(A1411="","",IF(variable,IF(A1411&lt;MortgageCalculator!$L$6*periods_per_year,start_rate,IF(MortgageCalculator!$L$10&gt;=0,MIN(MortgageCalculator!$L$7,start_rate+MortgageCalculator!$L$10*ROUNDUP((A1411-MortgageCalculator!$L$6*periods_per_year)/MortgageCalculator!$L$9,0)),MAX(MortgageCalculator!$L$8,start_rate+MortgageCalculator!$L$10*ROUNDUP((A1411-MortgageCalculator!$L$6*periods_per_year)/MortgageCalculator!$L$9,0)))),start_rate))</f>
        <v/>
      </c>
      <c r="D1411" s="76" t="str">
        <f t="shared" si="128"/>
        <v/>
      </c>
      <c r="E1411" s="76" t="str">
        <f t="shared" si="129"/>
        <v/>
      </c>
      <c r="F1411" s="76" t="str">
        <f t="shared" si="130"/>
        <v/>
      </c>
      <c r="G1411" s="76" t="str">
        <f t="shared" si="131"/>
        <v/>
      </c>
    </row>
    <row r="1412" spans="1:7">
      <c r="A1412" s="73" t="str">
        <f t="shared" ref="A1412:A1475" si="132">IF(G1411="","",IF(OR(A1411&gt;=nper,ROUND(G1411,2)&lt;=0),"",A1411+1))</f>
        <v/>
      </c>
      <c r="B1412" s="74" t="str">
        <f t="shared" ref="B1412:B1475" si="133">IF(A1412="","",IF(OR(periods_per_year=26,periods_per_year=52),IF(periods_per_year=26,IF(A1412=1,fpdate,B1411+14),IF(periods_per_year=52,IF(A1412=1,fpdate,B1411+7),"n/a")),IF(periods_per_year=24,DATE(YEAR(fpdate),MONTH(fpdate)+(A1412-1)/2+IF(AND(DAY(fpdate)&gt;=15,MOD(A1412,2)=0),1,0),IF(MOD(A1412,2)=0,IF(DAY(fpdate)&gt;=15,DAY(fpdate)-14,DAY(fpdate)+14),DAY(fpdate))),IF(DAY(DATE(YEAR(fpdate),MONTH(fpdate)+A1412-1,DAY(fpdate)))&lt;&gt;DAY(fpdate),DATE(YEAR(fpdate),MONTH(fpdate)+A1412,0),DATE(YEAR(fpdate),MONTH(fpdate)+A1412-1,DAY(fpdate))))))</f>
        <v/>
      </c>
      <c r="C1412" s="75" t="str">
        <f>IF(A1412="","",IF(variable,IF(A1412&lt;MortgageCalculator!$L$6*periods_per_year,start_rate,IF(MortgageCalculator!$L$10&gt;=0,MIN(MortgageCalculator!$L$7,start_rate+MortgageCalculator!$L$10*ROUNDUP((A1412-MortgageCalculator!$L$6*periods_per_year)/MortgageCalculator!$L$9,0)),MAX(MortgageCalculator!$L$8,start_rate+MortgageCalculator!$L$10*ROUNDUP((A1412-MortgageCalculator!$L$6*periods_per_year)/MortgageCalculator!$L$9,0)))),start_rate))</f>
        <v/>
      </c>
      <c r="D1412" s="76" t="str">
        <f t="shared" ref="D1412:D1475" si="134">IF(A1412="","",ROUND((((1+C1412/CP)^(CP/periods_per_year))-1)*G1411,2))</f>
        <v/>
      </c>
      <c r="E1412" s="76" t="str">
        <f t="shared" ref="E1412:E1475" si="135">IF(A1412="","",IF(A1412=nper,G1411+D1412,MIN(G1411+D1412,IF(C1412=C1411,E1411,ROUND(-PMT(((1+C1412/CP)^(CP/periods_per_year))-1,nper-A1412+1,G1411),2)))))</f>
        <v/>
      </c>
      <c r="F1412" s="76" t="str">
        <f t="shared" ref="F1412:F1475" si="136">IF(A1412="","",E1412-D1412)</f>
        <v/>
      </c>
      <c r="G1412" s="76" t="str">
        <f t="shared" ref="G1412:G1475" si="137">IF(A1412="","",G1411-F1412)</f>
        <v/>
      </c>
    </row>
    <row r="1413" spans="1:7">
      <c r="A1413" s="73" t="str">
        <f t="shared" si="132"/>
        <v/>
      </c>
      <c r="B1413" s="74" t="str">
        <f t="shared" si="133"/>
        <v/>
      </c>
      <c r="C1413" s="75" t="str">
        <f>IF(A1413="","",IF(variable,IF(A1413&lt;MortgageCalculator!$L$6*periods_per_year,start_rate,IF(MortgageCalculator!$L$10&gt;=0,MIN(MortgageCalculator!$L$7,start_rate+MortgageCalculator!$L$10*ROUNDUP((A1413-MortgageCalculator!$L$6*periods_per_year)/MortgageCalculator!$L$9,0)),MAX(MortgageCalculator!$L$8,start_rate+MortgageCalculator!$L$10*ROUNDUP((A1413-MortgageCalculator!$L$6*periods_per_year)/MortgageCalculator!$L$9,0)))),start_rate))</f>
        <v/>
      </c>
      <c r="D1413" s="76" t="str">
        <f t="shared" si="134"/>
        <v/>
      </c>
      <c r="E1413" s="76" t="str">
        <f t="shared" si="135"/>
        <v/>
      </c>
      <c r="F1413" s="76" t="str">
        <f t="shared" si="136"/>
        <v/>
      </c>
      <c r="G1413" s="76" t="str">
        <f t="shared" si="137"/>
        <v/>
      </c>
    </row>
    <row r="1414" spans="1:7">
      <c r="A1414" s="73" t="str">
        <f t="shared" si="132"/>
        <v/>
      </c>
      <c r="B1414" s="74" t="str">
        <f t="shared" si="133"/>
        <v/>
      </c>
      <c r="C1414" s="75" t="str">
        <f>IF(A1414="","",IF(variable,IF(A1414&lt;MortgageCalculator!$L$6*periods_per_year,start_rate,IF(MortgageCalculator!$L$10&gt;=0,MIN(MortgageCalculator!$L$7,start_rate+MortgageCalculator!$L$10*ROUNDUP((A1414-MortgageCalculator!$L$6*periods_per_year)/MortgageCalculator!$L$9,0)),MAX(MortgageCalculator!$L$8,start_rate+MortgageCalculator!$L$10*ROUNDUP((A1414-MortgageCalculator!$L$6*periods_per_year)/MortgageCalculator!$L$9,0)))),start_rate))</f>
        <v/>
      </c>
      <c r="D1414" s="76" t="str">
        <f t="shared" si="134"/>
        <v/>
      </c>
      <c r="E1414" s="76" t="str">
        <f t="shared" si="135"/>
        <v/>
      </c>
      <c r="F1414" s="76" t="str">
        <f t="shared" si="136"/>
        <v/>
      </c>
      <c r="G1414" s="76" t="str">
        <f t="shared" si="137"/>
        <v/>
      </c>
    </row>
    <row r="1415" spans="1:7">
      <c r="A1415" s="73" t="str">
        <f t="shared" si="132"/>
        <v/>
      </c>
      <c r="B1415" s="74" t="str">
        <f t="shared" si="133"/>
        <v/>
      </c>
      <c r="C1415" s="75" t="str">
        <f>IF(A1415="","",IF(variable,IF(A1415&lt;MortgageCalculator!$L$6*periods_per_year,start_rate,IF(MortgageCalculator!$L$10&gt;=0,MIN(MortgageCalculator!$L$7,start_rate+MortgageCalculator!$L$10*ROUNDUP((A1415-MortgageCalculator!$L$6*periods_per_year)/MortgageCalculator!$L$9,0)),MAX(MortgageCalculator!$L$8,start_rate+MortgageCalculator!$L$10*ROUNDUP((A1415-MortgageCalculator!$L$6*periods_per_year)/MortgageCalculator!$L$9,0)))),start_rate))</f>
        <v/>
      </c>
      <c r="D1415" s="76" t="str">
        <f t="shared" si="134"/>
        <v/>
      </c>
      <c r="E1415" s="76" t="str">
        <f t="shared" si="135"/>
        <v/>
      </c>
      <c r="F1415" s="76" t="str">
        <f t="shared" si="136"/>
        <v/>
      </c>
      <c r="G1415" s="76" t="str">
        <f t="shared" si="137"/>
        <v/>
      </c>
    </row>
    <row r="1416" spans="1:7">
      <c r="A1416" s="73" t="str">
        <f t="shared" si="132"/>
        <v/>
      </c>
      <c r="B1416" s="74" t="str">
        <f t="shared" si="133"/>
        <v/>
      </c>
      <c r="C1416" s="75" t="str">
        <f>IF(A1416="","",IF(variable,IF(A1416&lt;MortgageCalculator!$L$6*periods_per_year,start_rate,IF(MortgageCalculator!$L$10&gt;=0,MIN(MortgageCalculator!$L$7,start_rate+MortgageCalculator!$L$10*ROUNDUP((A1416-MortgageCalculator!$L$6*periods_per_year)/MortgageCalculator!$L$9,0)),MAX(MortgageCalculator!$L$8,start_rate+MortgageCalculator!$L$10*ROUNDUP((A1416-MortgageCalculator!$L$6*periods_per_year)/MortgageCalculator!$L$9,0)))),start_rate))</f>
        <v/>
      </c>
      <c r="D1416" s="76" t="str">
        <f t="shared" si="134"/>
        <v/>
      </c>
      <c r="E1416" s="76" t="str">
        <f t="shared" si="135"/>
        <v/>
      </c>
      <c r="F1416" s="76" t="str">
        <f t="shared" si="136"/>
        <v/>
      </c>
      <c r="G1416" s="76" t="str">
        <f t="shared" si="137"/>
        <v/>
      </c>
    </row>
    <row r="1417" spans="1:7">
      <c r="A1417" s="73" t="str">
        <f t="shared" si="132"/>
        <v/>
      </c>
      <c r="B1417" s="74" t="str">
        <f t="shared" si="133"/>
        <v/>
      </c>
      <c r="C1417" s="75" t="str">
        <f>IF(A1417="","",IF(variable,IF(A1417&lt;MortgageCalculator!$L$6*periods_per_year,start_rate,IF(MortgageCalculator!$L$10&gt;=0,MIN(MortgageCalculator!$L$7,start_rate+MortgageCalculator!$L$10*ROUNDUP((A1417-MortgageCalculator!$L$6*periods_per_year)/MortgageCalculator!$L$9,0)),MAX(MortgageCalculator!$L$8,start_rate+MortgageCalculator!$L$10*ROUNDUP((A1417-MortgageCalculator!$L$6*periods_per_year)/MortgageCalculator!$L$9,0)))),start_rate))</f>
        <v/>
      </c>
      <c r="D1417" s="76" t="str">
        <f t="shared" si="134"/>
        <v/>
      </c>
      <c r="E1417" s="76" t="str">
        <f t="shared" si="135"/>
        <v/>
      </c>
      <c r="F1417" s="76" t="str">
        <f t="shared" si="136"/>
        <v/>
      </c>
      <c r="G1417" s="76" t="str">
        <f t="shared" si="137"/>
        <v/>
      </c>
    </row>
    <row r="1418" spans="1:7">
      <c r="A1418" s="73" t="str">
        <f t="shared" si="132"/>
        <v/>
      </c>
      <c r="B1418" s="74" t="str">
        <f t="shared" si="133"/>
        <v/>
      </c>
      <c r="C1418" s="75" t="str">
        <f>IF(A1418="","",IF(variable,IF(A1418&lt;MortgageCalculator!$L$6*periods_per_year,start_rate,IF(MortgageCalculator!$L$10&gt;=0,MIN(MortgageCalculator!$L$7,start_rate+MortgageCalculator!$L$10*ROUNDUP((A1418-MortgageCalculator!$L$6*periods_per_year)/MortgageCalculator!$L$9,0)),MAX(MortgageCalculator!$L$8,start_rate+MortgageCalculator!$L$10*ROUNDUP((A1418-MortgageCalculator!$L$6*periods_per_year)/MortgageCalculator!$L$9,0)))),start_rate))</f>
        <v/>
      </c>
      <c r="D1418" s="76" t="str">
        <f t="shared" si="134"/>
        <v/>
      </c>
      <c r="E1418" s="76" t="str">
        <f t="shared" si="135"/>
        <v/>
      </c>
      <c r="F1418" s="76" t="str">
        <f t="shared" si="136"/>
        <v/>
      </c>
      <c r="G1418" s="76" t="str">
        <f t="shared" si="137"/>
        <v/>
      </c>
    </row>
    <row r="1419" spans="1:7">
      <c r="A1419" s="73" t="str">
        <f t="shared" si="132"/>
        <v/>
      </c>
      <c r="B1419" s="74" t="str">
        <f t="shared" si="133"/>
        <v/>
      </c>
      <c r="C1419" s="75" t="str">
        <f>IF(A1419="","",IF(variable,IF(A1419&lt;MortgageCalculator!$L$6*periods_per_year,start_rate,IF(MortgageCalculator!$L$10&gt;=0,MIN(MortgageCalculator!$L$7,start_rate+MortgageCalculator!$L$10*ROUNDUP((A1419-MortgageCalculator!$L$6*periods_per_year)/MortgageCalculator!$L$9,0)),MAX(MortgageCalculator!$L$8,start_rate+MortgageCalculator!$L$10*ROUNDUP((A1419-MortgageCalculator!$L$6*periods_per_year)/MortgageCalculator!$L$9,0)))),start_rate))</f>
        <v/>
      </c>
      <c r="D1419" s="76" t="str">
        <f t="shared" si="134"/>
        <v/>
      </c>
      <c r="E1419" s="76" t="str">
        <f t="shared" si="135"/>
        <v/>
      </c>
      <c r="F1419" s="76" t="str">
        <f t="shared" si="136"/>
        <v/>
      </c>
      <c r="G1419" s="76" t="str">
        <f t="shared" si="137"/>
        <v/>
      </c>
    </row>
    <row r="1420" spans="1:7">
      <c r="A1420" s="73" t="str">
        <f t="shared" si="132"/>
        <v/>
      </c>
      <c r="B1420" s="74" t="str">
        <f t="shared" si="133"/>
        <v/>
      </c>
      <c r="C1420" s="75" t="str">
        <f>IF(A1420="","",IF(variable,IF(A1420&lt;MortgageCalculator!$L$6*periods_per_year,start_rate,IF(MortgageCalculator!$L$10&gt;=0,MIN(MortgageCalculator!$L$7,start_rate+MortgageCalculator!$L$10*ROUNDUP((A1420-MortgageCalculator!$L$6*periods_per_year)/MortgageCalculator!$L$9,0)),MAX(MortgageCalculator!$L$8,start_rate+MortgageCalculator!$L$10*ROUNDUP((A1420-MortgageCalculator!$L$6*periods_per_year)/MortgageCalculator!$L$9,0)))),start_rate))</f>
        <v/>
      </c>
      <c r="D1420" s="76" t="str">
        <f t="shared" si="134"/>
        <v/>
      </c>
      <c r="E1420" s="76" t="str">
        <f t="shared" si="135"/>
        <v/>
      </c>
      <c r="F1420" s="76" t="str">
        <f t="shared" si="136"/>
        <v/>
      </c>
      <c r="G1420" s="76" t="str">
        <f t="shared" si="137"/>
        <v/>
      </c>
    </row>
    <row r="1421" spans="1:7">
      <c r="A1421" s="73" t="str">
        <f t="shared" si="132"/>
        <v/>
      </c>
      <c r="B1421" s="74" t="str">
        <f t="shared" si="133"/>
        <v/>
      </c>
      <c r="C1421" s="75" t="str">
        <f>IF(A1421="","",IF(variable,IF(A1421&lt;MortgageCalculator!$L$6*periods_per_year,start_rate,IF(MortgageCalculator!$L$10&gt;=0,MIN(MortgageCalculator!$L$7,start_rate+MortgageCalculator!$L$10*ROUNDUP((A1421-MortgageCalculator!$L$6*periods_per_year)/MortgageCalculator!$L$9,0)),MAX(MortgageCalculator!$L$8,start_rate+MortgageCalculator!$L$10*ROUNDUP((A1421-MortgageCalculator!$L$6*periods_per_year)/MortgageCalculator!$L$9,0)))),start_rate))</f>
        <v/>
      </c>
      <c r="D1421" s="76" t="str">
        <f t="shared" si="134"/>
        <v/>
      </c>
      <c r="E1421" s="76" t="str">
        <f t="shared" si="135"/>
        <v/>
      </c>
      <c r="F1421" s="76" t="str">
        <f t="shared" si="136"/>
        <v/>
      </c>
      <c r="G1421" s="76" t="str">
        <f t="shared" si="137"/>
        <v/>
      </c>
    </row>
    <row r="1422" spans="1:7">
      <c r="A1422" s="73" t="str">
        <f t="shared" si="132"/>
        <v/>
      </c>
      <c r="B1422" s="74" t="str">
        <f t="shared" si="133"/>
        <v/>
      </c>
      <c r="C1422" s="75" t="str">
        <f>IF(A1422="","",IF(variable,IF(A1422&lt;MortgageCalculator!$L$6*periods_per_year,start_rate,IF(MortgageCalculator!$L$10&gt;=0,MIN(MortgageCalculator!$L$7,start_rate+MortgageCalculator!$L$10*ROUNDUP((A1422-MortgageCalculator!$L$6*periods_per_year)/MortgageCalculator!$L$9,0)),MAX(MortgageCalculator!$L$8,start_rate+MortgageCalculator!$L$10*ROUNDUP((A1422-MortgageCalculator!$L$6*periods_per_year)/MortgageCalculator!$L$9,0)))),start_rate))</f>
        <v/>
      </c>
      <c r="D1422" s="76" t="str">
        <f t="shared" si="134"/>
        <v/>
      </c>
      <c r="E1422" s="76" t="str">
        <f t="shared" si="135"/>
        <v/>
      </c>
      <c r="F1422" s="76" t="str">
        <f t="shared" si="136"/>
        <v/>
      </c>
      <c r="G1422" s="76" t="str">
        <f t="shared" si="137"/>
        <v/>
      </c>
    </row>
    <row r="1423" spans="1:7">
      <c r="A1423" s="73" t="str">
        <f t="shared" si="132"/>
        <v/>
      </c>
      <c r="B1423" s="74" t="str">
        <f t="shared" si="133"/>
        <v/>
      </c>
      <c r="C1423" s="75" t="str">
        <f>IF(A1423="","",IF(variable,IF(A1423&lt;MortgageCalculator!$L$6*periods_per_year,start_rate,IF(MortgageCalculator!$L$10&gt;=0,MIN(MortgageCalculator!$L$7,start_rate+MortgageCalculator!$L$10*ROUNDUP((A1423-MortgageCalculator!$L$6*periods_per_year)/MortgageCalculator!$L$9,0)),MAX(MortgageCalculator!$L$8,start_rate+MortgageCalculator!$L$10*ROUNDUP((A1423-MortgageCalculator!$L$6*periods_per_year)/MortgageCalculator!$L$9,0)))),start_rate))</f>
        <v/>
      </c>
      <c r="D1423" s="76" t="str">
        <f t="shared" si="134"/>
        <v/>
      </c>
      <c r="E1423" s="76" t="str">
        <f t="shared" si="135"/>
        <v/>
      </c>
      <c r="F1423" s="76" t="str">
        <f t="shared" si="136"/>
        <v/>
      </c>
      <c r="G1423" s="76" t="str">
        <f t="shared" si="137"/>
        <v/>
      </c>
    </row>
    <row r="1424" spans="1:7">
      <c r="A1424" s="73" t="str">
        <f t="shared" si="132"/>
        <v/>
      </c>
      <c r="B1424" s="74" t="str">
        <f t="shared" si="133"/>
        <v/>
      </c>
      <c r="C1424" s="75" t="str">
        <f>IF(A1424="","",IF(variable,IF(A1424&lt;MortgageCalculator!$L$6*periods_per_year,start_rate,IF(MortgageCalculator!$L$10&gt;=0,MIN(MortgageCalculator!$L$7,start_rate+MortgageCalculator!$L$10*ROUNDUP((A1424-MortgageCalculator!$L$6*periods_per_year)/MortgageCalculator!$L$9,0)),MAX(MortgageCalculator!$L$8,start_rate+MortgageCalculator!$L$10*ROUNDUP((A1424-MortgageCalculator!$L$6*periods_per_year)/MortgageCalculator!$L$9,0)))),start_rate))</f>
        <v/>
      </c>
      <c r="D1424" s="76" t="str">
        <f t="shared" si="134"/>
        <v/>
      </c>
      <c r="E1424" s="76" t="str">
        <f t="shared" si="135"/>
        <v/>
      </c>
      <c r="F1424" s="76" t="str">
        <f t="shared" si="136"/>
        <v/>
      </c>
      <c r="G1424" s="76" t="str">
        <f t="shared" si="137"/>
        <v/>
      </c>
    </row>
    <row r="1425" spans="1:7">
      <c r="A1425" s="73" t="str">
        <f t="shared" si="132"/>
        <v/>
      </c>
      <c r="B1425" s="74" t="str">
        <f t="shared" si="133"/>
        <v/>
      </c>
      <c r="C1425" s="75" t="str">
        <f>IF(A1425="","",IF(variable,IF(A1425&lt;MortgageCalculator!$L$6*periods_per_year,start_rate,IF(MortgageCalculator!$L$10&gt;=0,MIN(MortgageCalculator!$L$7,start_rate+MortgageCalculator!$L$10*ROUNDUP((A1425-MortgageCalculator!$L$6*periods_per_year)/MortgageCalculator!$L$9,0)),MAX(MortgageCalculator!$L$8,start_rate+MortgageCalculator!$L$10*ROUNDUP((A1425-MortgageCalculator!$L$6*periods_per_year)/MortgageCalculator!$L$9,0)))),start_rate))</f>
        <v/>
      </c>
      <c r="D1425" s="76" t="str">
        <f t="shared" si="134"/>
        <v/>
      </c>
      <c r="E1425" s="76" t="str">
        <f t="shared" si="135"/>
        <v/>
      </c>
      <c r="F1425" s="76" t="str">
        <f t="shared" si="136"/>
        <v/>
      </c>
      <c r="G1425" s="76" t="str">
        <f t="shared" si="137"/>
        <v/>
      </c>
    </row>
    <row r="1426" spans="1:7">
      <c r="A1426" s="73" t="str">
        <f t="shared" si="132"/>
        <v/>
      </c>
      <c r="B1426" s="74" t="str">
        <f t="shared" si="133"/>
        <v/>
      </c>
      <c r="C1426" s="75" t="str">
        <f>IF(A1426="","",IF(variable,IF(A1426&lt;MortgageCalculator!$L$6*periods_per_year,start_rate,IF(MortgageCalculator!$L$10&gt;=0,MIN(MortgageCalculator!$L$7,start_rate+MortgageCalculator!$L$10*ROUNDUP((A1426-MortgageCalculator!$L$6*periods_per_year)/MortgageCalculator!$L$9,0)),MAX(MortgageCalculator!$L$8,start_rate+MortgageCalculator!$L$10*ROUNDUP((A1426-MortgageCalculator!$L$6*periods_per_year)/MortgageCalculator!$L$9,0)))),start_rate))</f>
        <v/>
      </c>
      <c r="D1426" s="76" t="str">
        <f t="shared" si="134"/>
        <v/>
      </c>
      <c r="E1426" s="76" t="str">
        <f t="shared" si="135"/>
        <v/>
      </c>
      <c r="F1426" s="76" t="str">
        <f t="shared" si="136"/>
        <v/>
      </c>
      <c r="G1426" s="76" t="str">
        <f t="shared" si="137"/>
        <v/>
      </c>
    </row>
    <row r="1427" spans="1:7">
      <c r="A1427" s="73" t="str">
        <f t="shared" si="132"/>
        <v/>
      </c>
      <c r="B1427" s="74" t="str">
        <f t="shared" si="133"/>
        <v/>
      </c>
      <c r="C1427" s="75" t="str">
        <f>IF(A1427="","",IF(variable,IF(A1427&lt;MortgageCalculator!$L$6*periods_per_year,start_rate,IF(MortgageCalculator!$L$10&gt;=0,MIN(MortgageCalculator!$L$7,start_rate+MortgageCalculator!$L$10*ROUNDUP((A1427-MortgageCalculator!$L$6*periods_per_year)/MortgageCalculator!$L$9,0)),MAX(MortgageCalculator!$L$8,start_rate+MortgageCalculator!$L$10*ROUNDUP((A1427-MortgageCalculator!$L$6*periods_per_year)/MortgageCalculator!$L$9,0)))),start_rate))</f>
        <v/>
      </c>
      <c r="D1427" s="76" t="str">
        <f t="shared" si="134"/>
        <v/>
      </c>
      <c r="E1427" s="76" t="str">
        <f t="shared" si="135"/>
        <v/>
      </c>
      <c r="F1427" s="76" t="str">
        <f t="shared" si="136"/>
        <v/>
      </c>
      <c r="G1427" s="76" t="str">
        <f t="shared" si="137"/>
        <v/>
      </c>
    </row>
    <row r="1428" spans="1:7">
      <c r="A1428" s="73" t="str">
        <f t="shared" si="132"/>
        <v/>
      </c>
      <c r="B1428" s="74" t="str">
        <f t="shared" si="133"/>
        <v/>
      </c>
      <c r="C1428" s="75" t="str">
        <f>IF(A1428="","",IF(variable,IF(A1428&lt;MortgageCalculator!$L$6*periods_per_year,start_rate,IF(MortgageCalculator!$L$10&gt;=0,MIN(MortgageCalculator!$L$7,start_rate+MortgageCalculator!$L$10*ROUNDUP((A1428-MortgageCalculator!$L$6*periods_per_year)/MortgageCalculator!$L$9,0)),MAX(MortgageCalculator!$L$8,start_rate+MortgageCalculator!$L$10*ROUNDUP((A1428-MortgageCalculator!$L$6*periods_per_year)/MortgageCalculator!$L$9,0)))),start_rate))</f>
        <v/>
      </c>
      <c r="D1428" s="76" t="str">
        <f t="shared" si="134"/>
        <v/>
      </c>
      <c r="E1428" s="76" t="str">
        <f t="shared" si="135"/>
        <v/>
      </c>
      <c r="F1428" s="76" t="str">
        <f t="shared" si="136"/>
        <v/>
      </c>
      <c r="G1428" s="76" t="str">
        <f t="shared" si="137"/>
        <v/>
      </c>
    </row>
    <row r="1429" spans="1:7">
      <c r="A1429" s="73" t="str">
        <f t="shared" si="132"/>
        <v/>
      </c>
      <c r="B1429" s="74" t="str">
        <f t="shared" si="133"/>
        <v/>
      </c>
      <c r="C1429" s="75" t="str">
        <f>IF(A1429="","",IF(variable,IF(A1429&lt;MortgageCalculator!$L$6*periods_per_year,start_rate,IF(MortgageCalculator!$L$10&gt;=0,MIN(MortgageCalculator!$L$7,start_rate+MortgageCalculator!$L$10*ROUNDUP((A1429-MortgageCalculator!$L$6*periods_per_year)/MortgageCalculator!$L$9,0)),MAX(MortgageCalculator!$L$8,start_rate+MortgageCalculator!$L$10*ROUNDUP((A1429-MortgageCalculator!$L$6*periods_per_year)/MortgageCalculator!$L$9,0)))),start_rate))</f>
        <v/>
      </c>
      <c r="D1429" s="76" t="str">
        <f t="shared" si="134"/>
        <v/>
      </c>
      <c r="E1429" s="76" t="str">
        <f t="shared" si="135"/>
        <v/>
      </c>
      <c r="F1429" s="76" t="str">
        <f t="shared" si="136"/>
        <v/>
      </c>
      <c r="G1429" s="76" t="str">
        <f t="shared" si="137"/>
        <v/>
      </c>
    </row>
    <row r="1430" spans="1:7">
      <c r="A1430" s="73" t="str">
        <f t="shared" si="132"/>
        <v/>
      </c>
      <c r="B1430" s="74" t="str">
        <f t="shared" si="133"/>
        <v/>
      </c>
      <c r="C1430" s="75" t="str">
        <f>IF(A1430="","",IF(variable,IF(A1430&lt;MortgageCalculator!$L$6*periods_per_year,start_rate,IF(MortgageCalculator!$L$10&gt;=0,MIN(MortgageCalculator!$L$7,start_rate+MortgageCalculator!$L$10*ROUNDUP((A1430-MortgageCalculator!$L$6*periods_per_year)/MortgageCalculator!$L$9,0)),MAX(MortgageCalculator!$L$8,start_rate+MortgageCalculator!$L$10*ROUNDUP((A1430-MortgageCalculator!$L$6*periods_per_year)/MortgageCalculator!$L$9,0)))),start_rate))</f>
        <v/>
      </c>
      <c r="D1430" s="76" t="str">
        <f t="shared" si="134"/>
        <v/>
      </c>
      <c r="E1430" s="76" t="str">
        <f t="shared" si="135"/>
        <v/>
      </c>
      <c r="F1430" s="76" t="str">
        <f t="shared" si="136"/>
        <v/>
      </c>
      <c r="G1430" s="76" t="str">
        <f t="shared" si="137"/>
        <v/>
      </c>
    </row>
    <row r="1431" spans="1:7">
      <c r="A1431" s="73" t="str">
        <f t="shared" si="132"/>
        <v/>
      </c>
      <c r="B1431" s="74" t="str">
        <f t="shared" si="133"/>
        <v/>
      </c>
      <c r="C1431" s="75" t="str">
        <f>IF(A1431="","",IF(variable,IF(A1431&lt;MortgageCalculator!$L$6*periods_per_year,start_rate,IF(MortgageCalculator!$L$10&gt;=0,MIN(MortgageCalculator!$L$7,start_rate+MortgageCalculator!$L$10*ROUNDUP((A1431-MortgageCalculator!$L$6*periods_per_year)/MortgageCalculator!$L$9,0)),MAX(MortgageCalculator!$L$8,start_rate+MortgageCalculator!$L$10*ROUNDUP((A1431-MortgageCalculator!$L$6*periods_per_year)/MortgageCalculator!$L$9,0)))),start_rate))</f>
        <v/>
      </c>
      <c r="D1431" s="76" t="str">
        <f t="shared" si="134"/>
        <v/>
      </c>
      <c r="E1431" s="76" t="str">
        <f t="shared" si="135"/>
        <v/>
      </c>
      <c r="F1431" s="76" t="str">
        <f t="shared" si="136"/>
        <v/>
      </c>
      <c r="G1431" s="76" t="str">
        <f t="shared" si="137"/>
        <v/>
      </c>
    </row>
    <row r="1432" spans="1:7">
      <c r="A1432" s="73" t="str">
        <f t="shared" si="132"/>
        <v/>
      </c>
      <c r="B1432" s="74" t="str">
        <f t="shared" si="133"/>
        <v/>
      </c>
      <c r="C1432" s="75" t="str">
        <f>IF(A1432="","",IF(variable,IF(A1432&lt;MortgageCalculator!$L$6*periods_per_year,start_rate,IF(MortgageCalculator!$L$10&gt;=0,MIN(MortgageCalculator!$L$7,start_rate+MortgageCalculator!$L$10*ROUNDUP((A1432-MortgageCalculator!$L$6*periods_per_year)/MortgageCalculator!$L$9,0)),MAX(MortgageCalculator!$L$8,start_rate+MortgageCalculator!$L$10*ROUNDUP((A1432-MortgageCalculator!$L$6*periods_per_year)/MortgageCalculator!$L$9,0)))),start_rate))</f>
        <v/>
      </c>
      <c r="D1432" s="76" t="str">
        <f t="shared" si="134"/>
        <v/>
      </c>
      <c r="E1432" s="76" t="str">
        <f t="shared" si="135"/>
        <v/>
      </c>
      <c r="F1432" s="76" t="str">
        <f t="shared" si="136"/>
        <v/>
      </c>
      <c r="G1432" s="76" t="str">
        <f t="shared" si="137"/>
        <v/>
      </c>
    </row>
    <row r="1433" spans="1:7">
      <c r="A1433" s="73" t="str">
        <f t="shared" si="132"/>
        <v/>
      </c>
      <c r="B1433" s="74" t="str">
        <f t="shared" si="133"/>
        <v/>
      </c>
      <c r="C1433" s="75" t="str">
        <f>IF(A1433="","",IF(variable,IF(A1433&lt;MortgageCalculator!$L$6*periods_per_year,start_rate,IF(MortgageCalculator!$L$10&gt;=0,MIN(MortgageCalculator!$L$7,start_rate+MortgageCalculator!$L$10*ROUNDUP((A1433-MortgageCalculator!$L$6*periods_per_year)/MortgageCalculator!$L$9,0)),MAX(MortgageCalculator!$L$8,start_rate+MortgageCalculator!$L$10*ROUNDUP((A1433-MortgageCalculator!$L$6*periods_per_year)/MortgageCalculator!$L$9,0)))),start_rate))</f>
        <v/>
      </c>
      <c r="D1433" s="76" t="str">
        <f t="shared" si="134"/>
        <v/>
      </c>
      <c r="E1433" s="76" t="str">
        <f t="shared" si="135"/>
        <v/>
      </c>
      <c r="F1433" s="76" t="str">
        <f t="shared" si="136"/>
        <v/>
      </c>
      <c r="G1433" s="76" t="str">
        <f t="shared" si="137"/>
        <v/>
      </c>
    </row>
    <row r="1434" spans="1:7">
      <c r="A1434" s="73" t="str">
        <f t="shared" si="132"/>
        <v/>
      </c>
      <c r="B1434" s="74" t="str">
        <f t="shared" si="133"/>
        <v/>
      </c>
      <c r="C1434" s="75" t="str">
        <f>IF(A1434="","",IF(variable,IF(A1434&lt;MortgageCalculator!$L$6*periods_per_year,start_rate,IF(MortgageCalculator!$L$10&gt;=0,MIN(MortgageCalculator!$L$7,start_rate+MortgageCalculator!$L$10*ROUNDUP((A1434-MortgageCalculator!$L$6*periods_per_year)/MortgageCalculator!$L$9,0)),MAX(MortgageCalculator!$L$8,start_rate+MortgageCalculator!$L$10*ROUNDUP((A1434-MortgageCalculator!$L$6*periods_per_year)/MortgageCalculator!$L$9,0)))),start_rate))</f>
        <v/>
      </c>
      <c r="D1434" s="76" t="str">
        <f t="shared" si="134"/>
        <v/>
      </c>
      <c r="E1434" s="76" t="str">
        <f t="shared" si="135"/>
        <v/>
      </c>
      <c r="F1434" s="76" t="str">
        <f t="shared" si="136"/>
        <v/>
      </c>
      <c r="G1434" s="76" t="str">
        <f t="shared" si="137"/>
        <v/>
      </c>
    </row>
    <row r="1435" spans="1:7">
      <c r="A1435" s="73" t="str">
        <f t="shared" si="132"/>
        <v/>
      </c>
      <c r="B1435" s="74" t="str">
        <f t="shared" si="133"/>
        <v/>
      </c>
      <c r="C1435" s="75" t="str">
        <f>IF(A1435="","",IF(variable,IF(A1435&lt;MortgageCalculator!$L$6*periods_per_year,start_rate,IF(MortgageCalculator!$L$10&gt;=0,MIN(MortgageCalculator!$L$7,start_rate+MortgageCalculator!$L$10*ROUNDUP((A1435-MortgageCalculator!$L$6*periods_per_year)/MortgageCalculator!$L$9,0)),MAX(MortgageCalculator!$L$8,start_rate+MortgageCalculator!$L$10*ROUNDUP((A1435-MortgageCalculator!$L$6*periods_per_year)/MortgageCalculator!$L$9,0)))),start_rate))</f>
        <v/>
      </c>
      <c r="D1435" s="76" t="str">
        <f t="shared" si="134"/>
        <v/>
      </c>
      <c r="E1435" s="76" t="str">
        <f t="shared" si="135"/>
        <v/>
      </c>
      <c r="F1435" s="76" t="str">
        <f t="shared" si="136"/>
        <v/>
      </c>
      <c r="G1435" s="76" t="str">
        <f t="shared" si="137"/>
        <v/>
      </c>
    </row>
    <row r="1436" spans="1:7">
      <c r="A1436" s="73" t="str">
        <f t="shared" si="132"/>
        <v/>
      </c>
      <c r="B1436" s="74" t="str">
        <f t="shared" si="133"/>
        <v/>
      </c>
      <c r="C1436" s="75" t="str">
        <f>IF(A1436="","",IF(variable,IF(A1436&lt;MortgageCalculator!$L$6*periods_per_year,start_rate,IF(MortgageCalculator!$L$10&gt;=0,MIN(MortgageCalculator!$L$7,start_rate+MortgageCalculator!$L$10*ROUNDUP((A1436-MortgageCalculator!$L$6*periods_per_year)/MortgageCalculator!$L$9,0)),MAX(MortgageCalculator!$L$8,start_rate+MortgageCalculator!$L$10*ROUNDUP((A1436-MortgageCalculator!$L$6*periods_per_year)/MortgageCalculator!$L$9,0)))),start_rate))</f>
        <v/>
      </c>
      <c r="D1436" s="76" t="str">
        <f t="shared" si="134"/>
        <v/>
      </c>
      <c r="E1436" s="76" t="str">
        <f t="shared" si="135"/>
        <v/>
      </c>
      <c r="F1436" s="76" t="str">
        <f t="shared" si="136"/>
        <v/>
      </c>
      <c r="G1436" s="76" t="str">
        <f t="shared" si="137"/>
        <v/>
      </c>
    </row>
    <row r="1437" spans="1:7">
      <c r="A1437" s="73" t="str">
        <f t="shared" si="132"/>
        <v/>
      </c>
      <c r="B1437" s="74" t="str">
        <f t="shared" si="133"/>
        <v/>
      </c>
      <c r="C1437" s="75" t="str">
        <f>IF(A1437="","",IF(variable,IF(A1437&lt;MortgageCalculator!$L$6*periods_per_year,start_rate,IF(MortgageCalculator!$L$10&gt;=0,MIN(MortgageCalculator!$L$7,start_rate+MortgageCalculator!$L$10*ROUNDUP((A1437-MortgageCalculator!$L$6*periods_per_year)/MortgageCalculator!$L$9,0)),MAX(MortgageCalculator!$L$8,start_rate+MortgageCalculator!$L$10*ROUNDUP((A1437-MortgageCalculator!$L$6*periods_per_year)/MortgageCalculator!$L$9,0)))),start_rate))</f>
        <v/>
      </c>
      <c r="D1437" s="76" t="str">
        <f t="shared" si="134"/>
        <v/>
      </c>
      <c r="E1437" s="76" t="str">
        <f t="shared" si="135"/>
        <v/>
      </c>
      <c r="F1437" s="76" t="str">
        <f t="shared" si="136"/>
        <v/>
      </c>
      <c r="G1437" s="76" t="str">
        <f t="shared" si="137"/>
        <v/>
      </c>
    </row>
    <row r="1438" spans="1:7">
      <c r="A1438" s="73" t="str">
        <f t="shared" si="132"/>
        <v/>
      </c>
      <c r="B1438" s="74" t="str">
        <f t="shared" si="133"/>
        <v/>
      </c>
      <c r="C1438" s="75" t="str">
        <f>IF(A1438="","",IF(variable,IF(A1438&lt;MortgageCalculator!$L$6*periods_per_year,start_rate,IF(MortgageCalculator!$L$10&gt;=0,MIN(MortgageCalculator!$L$7,start_rate+MortgageCalculator!$L$10*ROUNDUP((A1438-MortgageCalculator!$L$6*periods_per_year)/MortgageCalculator!$L$9,0)),MAX(MortgageCalculator!$L$8,start_rate+MortgageCalculator!$L$10*ROUNDUP((A1438-MortgageCalculator!$L$6*periods_per_year)/MortgageCalculator!$L$9,0)))),start_rate))</f>
        <v/>
      </c>
      <c r="D1438" s="76" t="str">
        <f t="shared" si="134"/>
        <v/>
      </c>
      <c r="E1438" s="76" t="str">
        <f t="shared" si="135"/>
        <v/>
      </c>
      <c r="F1438" s="76" t="str">
        <f t="shared" si="136"/>
        <v/>
      </c>
      <c r="G1438" s="76" t="str">
        <f t="shared" si="137"/>
        <v/>
      </c>
    </row>
    <row r="1439" spans="1:7">
      <c r="A1439" s="73" t="str">
        <f t="shared" si="132"/>
        <v/>
      </c>
      <c r="B1439" s="74" t="str">
        <f t="shared" si="133"/>
        <v/>
      </c>
      <c r="C1439" s="75" t="str">
        <f>IF(A1439="","",IF(variable,IF(A1439&lt;MortgageCalculator!$L$6*periods_per_year,start_rate,IF(MortgageCalculator!$L$10&gt;=0,MIN(MortgageCalculator!$L$7,start_rate+MortgageCalculator!$L$10*ROUNDUP((A1439-MortgageCalculator!$L$6*periods_per_year)/MortgageCalculator!$L$9,0)),MAX(MortgageCalculator!$L$8,start_rate+MortgageCalculator!$L$10*ROUNDUP((A1439-MortgageCalculator!$L$6*periods_per_year)/MortgageCalculator!$L$9,0)))),start_rate))</f>
        <v/>
      </c>
      <c r="D1439" s="76" t="str">
        <f t="shared" si="134"/>
        <v/>
      </c>
      <c r="E1439" s="76" t="str">
        <f t="shared" si="135"/>
        <v/>
      </c>
      <c r="F1439" s="76" t="str">
        <f t="shared" si="136"/>
        <v/>
      </c>
      <c r="G1439" s="76" t="str">
        <f t="shared" si="137"/>
        <v/>
      </c>
    </row>
    <row r="1440" spans="1:7">
      <c r="A1440" s="73" t="str">
        <f t="shared" si="132"/>
        <v/>
      </c>
      <c r="B1440" s="74" t="str">
        <f t="shared" si="133"/>
        <v/>
      </c>
      <c r="C1440" s="75" t="str">
        <f>IF(A1440="","",IF(variable,IF(A1440&lt;MortgageCalculator!$L$6*periods_per_year,start_rate,IF(MortgageCalculator!$L$10&gt;=0,MIN(MortgageCalculator!$L$7,start_rate+MortgageCalculator!$L$10*ROUNDUP((A1440-MortgageCalculator!$L$6*periods_per_year)/MortgageCalculator!$L$9,0)),MAX(MortgageCalculator!$L$8,start_rate+MortgageCalculator!$L$10*ROUNDUP((A1440-MortgageCalculator!$L$6*periods_per_year)/MortgageCalculator!$L$9,0)))),start_rate))</f>
        <v/>
      </c>
      <c r="D1440" s="76" t="str">
        <f t="shared" si="134"/>
        <v/>
      </c>
      <c r="E1440" s="76" t="str">
        <f t="shared" si="135"/>
        <v/>
      </c>
      <c r="F1440" s="76" t="str">
        <f t="shared" si="136"/>
        <v/>
      </c>
      <c r="G1440" s="76" t="str">
        <f t="shared" si="137"/>
        <v/>
      </c>
    </row>
    <row r="1441" spans="1:7">
      <c r="A1441" s="73" t="str">
        <f t="shared" si="132"/>
        <v/>
      </c>
      <c r="B1441" s="74" t="str">
        <f t="shared" si="133"/>
        <v/>
      </c>
      <c r="C1441" s="75" t="str">
        <f>IF(A1441="","",IF(variable,IF(A1441&lt;MortgageCalculator!$L$6*periods_per_year,start_rate,IF(MortgageCalculator!$L$10&gt;=0,MIN(MortgageCalculator!$L$7,start_rate+MortgageCalculator!$L$10*ROUNDUP((A1441-MortgageCalculator!$L$6*periods_per_year)/MortgageCalculator!$L$9,0)),MAX(MortgageCalculator!$L$8,start_rate+MortgageCalculator!$L$10*ROUNDUP((A1441-MortgageCalculator!$L$6*periods_per_year)/MortgageCalculator!$L$9,0)))),start_rate))</f>
        <v/>
      </c>
      <c r="D1441" s="76" t="str">
        <f t="shared" si="134"/>
        <v/>
      </c>
      <c r="E1441" s="76" t="str">
        <f t="shared" si="135"/>
        <v/>
      </c>
      <c r="F1441" s="76" t="str">
        <f t="shared" si="136"/>
        <v/>
      </c>
      <c r="G1441" s="76" t="str">
        <f t="shared" si="137"/>
        <v/>
      </c>
    </row>
    <row r="1442" spans="1:7">
      <c r="A1442" s="73" t="str">
        <f t="shared" si="132"/>
        <v/>
      </c>
      <c r="B1442" s="74" t="str">
        <f t="shared" si="133"/>
        <v/>
      </c>
      <c r="C1442" s="75" t="str">
        <f>IF(A1442="","",IF(variable,IF(A1442&lt;MortgageCalculator!$L$6*periods_per_year,start_rate,IF(MortgageCalculator!$L$10&gt;=0,MIN(MortgageCalculator!$L$7,start_rate+MortgageCalculator!$L$10*ROUNDUP((A1442-MortgageCalculator!$L$6*periods_per_year)/MortgageCalculator!$L$9,0)),MAX(MortgageCalculator!$L$8,start_rate+MortgageCalculator!$L$10*ROUNDUP((A1442-MortgageCalculator!$L$6*periods_per_year)/MortgageCalculator!$L$9,0)))),start_rate))</f>
        <v/>
      </c>
      <c r="D1442" s="76" t="str">
        <f t="shared" si="134"/>
        <v/>
      </c>
      <c r="E1442" s="76" t="str">
        <f t="shared" si="135"/>
        <v/>
      </c>
      <c r="F1442" s="76" t="str">
        <f t="shared" si="136"/>
        <v/>
      </c>
      <c r="G1442" s="76" t="str">
        <f t="shared" si="137"/>
        <v/>
      </c>
    </row>
    <row r="1443" spans="1:7">
      <c r="A1443" s="73" t="str">
        <f t="shared" si="132"/>
        <v/>
      </c>
      <c r="B1443" s="74" t="str">
        <f t="shared" si="133"/>
        <v/>
      </c>
      <c r="C1443" s="75" t="str">
        <f>IF(A1443="","",IF(variable,IF(A1443&lt;MortgageCalculator!$L$6*periods_per_year,start_rate,IF(MortgageCalculator!$L$10&gt;=0,MIN(MortgageCalculator!$L$7,start_rate+MortgageCalculator!$L$10*ROUNDUP((A1443-MortgageCalculator!$L$6*periods_per_year)/MortgageCalculator!$L$9,0)),MAX(MortgageCalculator!$L$8,start_rate+MortgageCalculator!$L$10*ROUNDUP((A1443-MortgageCalculator!$L$6*periods_per_year)/MortgageCalculator!$L$9,0)))),start_rate))</f>
        <v/>
      </c>
      <c r="D1443" s="76" t="str">
        <f t="shared" si="134"/>
        <v/>
      </c>
      <c r="E1443" s="76" t="str">
        <f t="shared" si="135"/>
        <v/>
      </c>
      <c r="F1443" s="76" t="str">
        <f t="shared" si="136"/>
        <v/>
      </c>
      <c r="G1443" s="76" t="str">
        <f t="shared" si="137"/>
        <v/>
      </c>
    </row>
    <row r="1444" spans="1:7">
      <c r="A1444" s="73" t="str">
        <f t="shared" si="132"/>
        <v/>
      </c>
      <c r="B1444" s="74" t="str">
        <f t="shared" si="133"/>
        <v/>
      </c>
      <c r="C1444" s="75" t="str">
        <f>IF(A1444="","",IF(variable,IF(A1444&lt;MortgageCalculator!$L$6*periods_per_year,start_rate,IF(MortgageCalculator!$L$10&gt;=0,MIN(MortgageCalculator!$L$7,start_rate+MortgageCalculator!$L$10*ROUNDUP((A1444-MortgageCalculator!$L$6*periods_per_year)/MortgageCalculator!$L$9,0)),MAX(MortgageCalculator!$L$8,start_rate+MortgageCalculator!$L$10*ROUNDUP((A1444-MortgageCalculator!$L$6*periods_per_year)/MortgageCalculator!$L$9,0)))),start_rate))</f>
        <v/>
      </c>
      <c r="D1444" s="76" t="str">
        <f t="shared" si="134"/>
        <v/>
      </c>
      <c r="E1444" s="76" t="str">
        <f t="shared" si="135"/>
        <v/>
      </c>
      <c r="F1444" s="76" t="str">
        <f t="shared" si="136"/>
        <v/>
      </c>
      <c r="G1444" s="76" t="str">
        <f t="shared" si="137"/>
        <v/>
      </c>
    </row>
    <row r="1445" spans="1:7">
      <c r="A1445" s="73" t="str">
        <f t="shared" si="132"/>
        <v/>
      </c>
      <c r="B1445" s="74" t="str">
        <f t="shared" si="133"/>
        <v/>
      </c>
      <c r="C1445" s="75" t="str">
        <f>IF(A1445="","",IF(variable,IF(A1445&lt;MortgageCalculator!$L$6*periods_per_year,start_rate,IF(MortgageCalculator!$L$10&gt;=0,MIN(MortgageCalculator!$L$7,start_rate+MortgageCalculator!$L$10*ROUNDUP((A1445-MortgageCalculator!$L$6*periods_per_year)/MortgageCalculator!$L$9,0)),MAX(MortgageCalculator!$L$8,start_rate+MortgageCalculator!$L$10*ROUNDUP((A1445-MortgageCalculator!$L$6*periods_per_year)/MortgageCalculator!$L$9,0)))),start_rate))</f>
        <v/>
      </c>
      <c r="D1445" s="76" t="str">
        <f t="shared" si="134"/>
        <v/>
      </c>
      <c r="E1445" s="76" t="str">
        <f t="shared" si="135"/>
        <v/>
      </c>
      <c r="F1445" s="76" t="str">
        <f t="shared" si="136"/>
        <v/>
      </c>
      <c r="G1445" s="76" t="str">
        <f t="shared" si="137"/>
        <v/>
      </c>
    </row>
    <row r="1446" spans="1:7">
      <c r="A1446" s="73" t="str">
        <f t="shared" si="132"/>
        <v/>
      </c>
      <c r="B1446" s="74" t="str">
        <f t="shared" si="133"/>
        <v/>
      </c>
      <c r="C1446" s="75" t="str">
        <f>IF(A1446="","",IF(variable,IF(A1446&lt;MortgageCalculator!$L$6*periods_per_year,start_rate,IF(MortgageCalculator!$L$10&gt;=0,MIN(MortgageCalculator!$L$7,start_rate+MortgageCalculator!$L$10*ROUNDUP((A1446-MortgageCalculator!$L$6*periods_per_year)/MortgageCalculator!$L$9,0)),MAX(MortgageCalculator!$L$8,start_rate+MortgageCalculator!$L$10*ROUNDUP((A1446-MortgageCalculator!$L$6*periods_per_year)/MortgageCalculator!$L$9,0)))),start_rate))</f>
        <v/>
      </c>
      <c r="D1446" s="76" t="str">
        <f t="shared" si="134"/>
        <v/>
      </c>
      <c r="E1446" s="76" t="str">
        <f t="shared" si="135"/>
        <v/>
      </c>
      <c r="F1446" s="76" t="str">
        <f t="shared" si="136"/>
        <v/>
      </c>
      <c r="G1446" s="76" t="str">
        <f t="shared" si="137"/>
        <v/>
      </c>
    </row>
    <row r="1447" spans="1:7">
      <c r="A1447" s="73" t="str">
        <f t="shared" si="132"/>
        <v/>
      </c>
      <c r="B1447" s="74" t="str">
        <f t="shared" si="133"/>
        <v/>
      </c>
      <c r="C1447" s="75" t="str">
        <f>IF(A1447="","",IF(variable,IF(A1447&lt;MortgageCalculator!$L$6*periods_per_year,start_rate,IF(MortgageCalculator!$L$10&gt;=0,MIN(MortgageCalculator!$L$7,start_rate+MortgageCalculator!$L$10*ROUNDUP((A1447-MortgageCalculator!$L$6*periods_per_year)/MortgageCalculator!$L$9,0)),MAX(MortgageCalculator!$L$8,start_rate+MortgageCalculator!$L$10*ROUNDUP((A1447-MortgageCalculator!$L$6*periods_per_year)/MortgageCalculator!$L$9,0)))),start_rate))</f>
        <v/>
      </c>
      <c r="D1447" s="76" t="str">
        <f t="shared" si="134"/>
        <v/>
      </c>
      <c r="E1447" s="76" t="str">
        <f t="shared" si="135"/>
        <v/>
      </c>
      <c r="F1447" s="76" t="str">
        <f t="shared" si="136"/>
        <v/>
      </c>
      <c r="G1447" s="76" t="str">
        <f t="shared" si="137"/>
        <v/>
      </c>
    </row>
    <row r="1448" spans="1:7">
      <c r="A1448" s="73" t="str">
        <f t="shared" si="132"/>
        <v/>
      </c>
      <c r="B1448" s="74" t="str">
        <f t="shared" si="133"/>
        <v/>
      </c>
      <c r="C1448" s="75" t="str">
        <f>IF(A1448="","",IF(variable,IF(A1448&lt;MortgageCalculator!$L$6*periods_per_year,start_rate,IF(MortgageCalculator!$L$10&gt;=0,MIN(MortgageCalculator!$L$7,start_rate+MortgageCalculator!$L$10*ROUNDUP((A1448-MortgageCalculator!$L$6*periods_per_year)/MortgageCalculator!$L$9,0)),MAX(MortgageCalculator!$L$8,start_rate+MortgageCalculator!$L$10*ROUNDUP((A1448-MortgageCalculator!$L$6*periods_per_year)/MortgageCalculator!$L$9,0)))),start_rate))</f>
        <v/>
      </c>
      <c r="D1448" s="76" t="str">
        <f t="shared" si="134"/>
        <v/>
      </c>
      <c r="E1448" s="76" t="str">
        <f t="shared" si="135"/>
        <v/>
      </c>
      <c r="F1448" s="76" t="str">
        <f t="shared" si="136"/>
        <v/>
      </c>
      <c r="G1448" s="76" t="str">
        <f t="shared" si="137"/>
        <v/>
      </c>
    </row>
    <row r="1449" spans="1:7">
      <c r="A1449" s="73" t="str">
        <f t="shared" si="132"/>
        <v/>
      </c>
      <c r="B1449" s="74" t="str">
        <f t="shared" si="133"/>
        <v/>
      </c>
      <c r="C1449" s="75" t="str">
        <f>IF(A1449="","",IF(variable,IF(A1449&lt;MortgageCalculator!$L$6*periods_per_year,start_rate,IF(MortgageCalculator!$L$10&gt;=0,MIN(MortgageCalculator!$L$7,start_rate+MortgageCalculator!$L$10*ROUNDUP((A1449-MortgageCalculator!$L$6*periods_per_year)/MortgageCalculator!$L$9,0)),MAX(MortgageCalculator!$L$8,start_rate+MortgageCalculator!$L$10*ROUNDUP((A1449-MortgageCalculator!$L$6*periods_per_year)/MortgageCalculator!$L$9,0)))),start_rate))</f>
        <v/>
      </c>
      <c r="D1449" s="76" t="str">
        <f t="shared" si="134"/>
        <v/>
      </c>
      <c r="E1449" s="76" t="str">
        <f t="shared" si="135"/>
        <v/>
      </c>
      <c r="F1449" s="76" t="str">
        <f t="shared" si="136"/>
        <v/>
      </c>
      <c r="G1449" s="76" t="str">
        <f t="shared" si="137"/>
        <v/>
      </c>
    </row>
    <row r="1450" spans="1:7">
      <c r="A1450" s="73" t="str">
        <f t="shared" si="132"/>
        <v/>
      </c>
      <c r="B1450" s="74" t="str">
        <f t="shared" si="133"/>
        <v/>
      </c>
      <c r="C1450" s="75" t="str">
        <f>IF(A1450="","",IF(variable,IF(A1450&lt;MortgageCalculator!$L$6*periods_per_year,start_rate,IF(MortgageCalculator!$L$10&gt;=0,MIN(MortgageCalculator!$L$7,start_rate+MortgageCalculator!$L$10*ROUNDUP((A1450-MortgageCalculator!$L$6*periods_per_year)/MortgageCalculator!$L$9,0)),MAX(MortgageCalculator!$L$8,start_rate+MortgageCalculator!$L$10*ROUNDUP((A1450-MortgageCalculator!$L$6*periods_per_year)/MortgageCalculator!$L$9,0)))),start_rate))</f>
        <v/>
      </c>
      <c r="D1450" s="76" t="str">
        <f t="shared" si="134"/>
        <v/>
      </c>
      <c r="E1450" s="76" t="str">
        <f t="shared" si="135"/>
        <v/>
      </c>
      <c r="F1450" s="76" t="str">
        <f t="shared" si="136"/>
        <v/>
      </c>
      <c r="G1450" s="76" t="str">
        <f t="shared" si="137"/>
        <v/>
      </c>
    </row>
    <row r="1451" spans="1:7">
      <c r="A1451" s="73" t="str">
        <f t="shared" si="132"/>
        <v/>
      </c>
      <c r="B1451" s="74" t="str">
        <f t="shared" si="133"/>
        <v/>
      </c>
      <c r="C1451" s="75" t="str">
        <f>IF(A1451="","",IF(variable,IF(A1451&lt;MortgageCalculator!$L$6*periods_per_year,start_rate,IF(MortgageCalculator!$L$10&gt;=0,MIN(MortgageCalculator!$L$7,start_rate+MortgageCalculator!$L$10*ROUNDUP((A1451-MortgageCalculator!$L$6*periods_per_year)/MortgageCalculator!$L$9,0)),MAX(MortgageCalculator!$L$8,start_rate+MortgageCalculator!$L$10*ROUNDUP((A1451-MortgageCalculator!$L$6*periods_per_year)/MortgageCalculator!$L$9,0)))),start_rate))</f>
        <v/>
      </c>
      <c r="D1451" s="76" t="str">
        <f t="shared" si="134"/>
        <v/>
      </c>
      <c r="E1451" s="76" t="str">
        <f t="shared" si="135"/>
        <v/>
      </c>
      <c r="F1451" s="76" t="str">
        <f t="shared" si="136"/>
        <v/>
      </c>
      <c r="G1451" s="76" t="str">
        <f t="shared" si="137"/>
        <v/>
      </c>
    </row>
    <row r="1452" spans="1:7">
      <c r="A1452" s="73" t="str">
        <f t="shared" si="132"/>
        <v/>
      </c>
      <c r="B1452" s="74" t="str">
        <f t="shared" si="133"/>
        <v/>
      </c>
      <c r="C1452" s="75" t="str">
        <f>IF(A1452="","",IF(variable,IF(A1452&lt;MortgageCalculator!$L$6*periods_per_year,start_rate,IF(MortgageCalculator!$L$10&gt;=0,MIN(MortgageCalculator!$L$7,start_rate+MortgageCalculator!$L$10*ROUNDUP((A1452-MortgageCalculator!$L$6*periods_per_year)/MortgageCalculator!$L$9,0)),MAX(MortgageCalculator!$L$8,start_rate+MortgageCalculator!$L$10*ROUNDUP((A1452-MortgageCalculator!$L$6*periods_per_year)/MortgageCalculator!$L$9,0)))),start_rate))</f>
        <v/>
      </c>
      <c r="D1452" s="76" t="str">
        <f t="shared" si="134"/>
        <v/>
      </c>
      <c r="E1452" s="76" t="str">
        <f t="shared" si="135"/>
        <v/>
      </c>
      <c r="F1452" s="76" t="str">
        <f t="shared" si="136"/>
        <v/>
      </c>
      <c r="G1452" s="76" t="str">
        <f t="shared" si="137"/>
        <v/>
      </c>
    </row>
    <row r="1453" spans="1:7">
      <c r="A1453" s="73" t="str">
        <f t="shared" si="132"/>
        <v/>
      </c>
      <c r="B1453" s="74" t="str">
        <f t="shared" si="133"/>
        <v/>
      </c>
      <c r="C1453" s="75" t="str">
        <f>IF(A1453="","",IF(variable,IF(A1453&lt;MortgageCalculator!$L$6*periods_per_year,start_rate,IF(MortgageCalculator!$L$10&gt;=0,MIN(MortgageCalculator!$L$7,start_rate+MortgageCalculator!$L$10*ROUNDUP((A1453-MortgageCalculator!$L$6*periods_per_year)/MortgageCalculator!$L$9,0)),MAX(MortgageCalculator!$L$8,start_rate+MortgageCalculator!$L$10*ROUNDUP((A1453-MortgageCalculator!$L$6*periods_per_year)/MortgageCalculator!$L$9,0)))),start_rate))</f>
        <v/>
      </c>
      <c r="D1453" s="76" t="str">
        <f t="shared" si="134"/>
        <v/>
      </c>
      <c r="E1453" s="76" t="str">
        <f t="shared" si="135"/>
        <v/>
      </c>
      <c r="F1453" s="76" t="str">
        <f t="shared" si="136"/>
        <v/>
      </c>
      <c r="G1453" s="76" t="str">
        <f t="shared" si="137"/>
        <v/>
      </c>
    </row>
    <row r="1454" spans="1:7">
      <c r="A1454" s="73" t="str">
        <f t="shared" si="132"/>
        <v/>
      </c>
      <c r="B1454" s="74" t="str">
        <f t="shared" si="133"/>
        <v/>
      </c>
      <c r="C1454" s="75" t="str">
        <f>IF(A1454="","",IF(variable,IF(A1454&lt;MortgageCalculator!$L$6*periods_per_year,start_rate,IF(MortgageCalculator!$L$10&gt;=0,MIN(MortgageCalculator!$L$7,start_rate+MortgageCalculator!$L$10*ROUNDUP((A1454-MortgageCalculator!$L$6*periods_per_year)/MortgageCalculator!$L$9,0)),MAX(MortgageCalculator!$L$8,start_rate+MortgageCalculator!$L$10*ROUNDUP((A1454-MortgageCalculator!$L$6*periods_per_year)/MortgageCalculator!$L$9,0)))),start_rate))</f>
        <v/>
      </c>
      <c r="D1454" s="76" t="str">
        <f t="shared" si="134"/>
        <v/>
      </c>
      <c r="E1454" s="76" t="str">
        <f t="shared" si="135"/>
        <v/>
      </c>
      <c r="F1454" s="76" t="str">
        <f t="shared" si="136"/>
        <v/>
      </c>
      <c r="G1454" s="76" t="str">
        <f t="shared" si="137"/>
        <v/>
      </c>
    </row>
    <row r="1455" spans="1:7">
      <c r="A1455" s="73" t="str">
        <f t="shared" si="132"/>
        <v/>
      </c>
      <c r="B1455" s="74" t="str">
        <f t="shared" si="133"/>
        <v/>
      </c>
      <c r="C1455" s="75" t="str">
        <f>IF(A1455="","",IF(variable,IF(A1455&lt;MortgageCalculator!$L$6*periods_per_year,start_rate,IF(MortgageCalculator!$L$10&gt;=0,MIN(MortgageCalculator!$L$7,start_rate+MortgageCalculator!$L$10*ROUNDUP((A1455-MortgageCalculator!$L$6*periods_per_year)/MortgageCalculator!$L$9,0)),MAX(MortgageCalculator!$L$8,start_rate+MortgageCalculator!$L$10*ROUNDUP((A1455-MortgageCalculator!$L$6*periods_per_year)/MortgageCalculator!$L$9,0)))),start_rate))</f>
        <v/>
      </c>
      <c r="D1455" s="76" t="str">
        <f t="shared" si="134"/>
        <v/>
      </c>
      <c r="E1455" s="76" t="str">
        <f t="shared" si="135"/>
        <v/>
      </c>
      <c r="F1455" s="76" t="str">
        <f t="shared" si="136"/>
        <v/>
      </c>
      <c r="G1455" s="76" t="str">
        <f t="shared" si="137"/>
        <v/>
      </c>
    </row>
    <row r="1456" spans="1:7">
      <c r="A1456" s="73" t="str">
        <f t="shared" si="132"/>
        <v/>
      </c>
      <c r="B1456" s="74" t="str">
        <f t="shared" si="133"/>
        <v/>
      </c>
      <c r="C1456" s="75" t="str">
        <f>IF(A1456="","",IF(variable,IF(A1456&lt;MortgageCalculator!$L$6*periods_per_year,start_rate,IF(MortgageCalculator!$L$10&gt;=0,MIN(MortgageCalculator!$L$7,start_rate+MortgageCalculator!$L$10*ROUNDUP((A1456-MortgageCalculator!$L$6*periods_per_year)/MortgageCalculator!$L$9,0)),MAX(MortgageCalculator!$L$8,start_rate+MortgageCalculator!$L$10*ROUNDUP((A1456-MortgageCalculator!$L$6*periods_per_year)/MortgageCalculator!$L$9,0)))),start_rate))</f>
        <v/>
      </c>
      <c r="D1456" s="76" t="str">
        <f t="shared" si="134"/>
        <v/>
      </c>
      <c r="E1456" s="76" t="str">
        <f t="shared" si="135"/>
        <v/>
      </c>
      <c r="F1456" s="76" t="str">
        <f t="shared" si="136"/>
        <v/>
      </c>
      <c r="G1456" s="76" t="str">
        <f t="shared" si="137"/>
        <v/>
      </c>
    </row>
    <row r="1457" spans="1:7">
      <c r="A1457" s="73" t="str">
        <f t="shared" si="132"/>
        <v/>
      </c>
      <c r="B1457" s="74" t="str">
        <f t="shared" si="133"/>
        <v/>
      </c>
      <c r="C1457" s="75" t="str">
        <f>IF(A1457="","",IF(variable,IF(A1457&lt;MortgageCalculator!$L$6*periods_per_year,start_rate,IF(MortgageCalculator!$L$10&gt;=0,MIN(MortgageCalculator!$L$7,start_rate+MortgageCalculator!$L$10*ROUNDUP((A1457-MortgageCalculator!$L$6*periods_per_year)/MortgageCalculator!$L$9,0)),MAX(MortgageCalculator!$L$8,start_rate+MortgageCalculator!$L$10*ROUNDUP((A1457-MortgageCalculator!$L$6*periods_per_year)/MortgageCalculator!$L$9,0)))),start_rate))</f>
        <v/>
      </c>
      <c r="D1457" s="76" t="str">
        <f t="shared" si="134"/>
        <v/>
      </c>
      <c r="E1457" s="76" t="str">
        <f t="shared" si="135"/>
        <v/>
      </c>
      <c r="F1457" s="76" t="str">
        <f t="shared" si="136"/>
        <v/>
      </c>
      <c r="G1457" s="76" t="str">
        <f t="shared" si="137"/>
        <v/>
      </c>
    </row>
    <row r="1458" spans="1:7">
      <c r="A1458" s="73" t="str">
        <f t="shared" si="132"/>
        <v/>
      </c>
      <c r="B1458" s="74" t="str">
        <f t="shared" si="133"/>
        <v/>
      </c>
      <c r="C1458" s="75" t="str">
        <f>IF(A1458="","",IF(variable,IF(A1458&lt;MortgageCalculator!$L$6*periods_per_year,start_rate,IF(MortgageCalculator!$L$10&gt;=0,MIN(MortgageCalculator!$L$7,start_rate+MortgageCalculator!$L$10*ROUNDUP((A1458-MortgageCalculator!$L$6*periods_per_year)/MortgageCalculator!$L$9,0)),MAX(MortgageCalculator!$L$8,start_rate+MortgageCalculator!$L$10*ROUNDUP((A1458-MortgageCalculator!$L$6*periods_per_year)/MortgageCalculator!$L$9,0)))),start_rate))</f>
        <v/>
      </c>
      <c r="D1458" s="76" t="str">
        <f t="shared" si="134"/>
        <v/>
      </c>
      <c r="E1458" s="76" t="str">
        <f t="shared" si="135"/>
        <v/>
      </c>
      <c r="F1458" s="76" t="str">
        <f t="shared" si="136"/>
        <v/>
      </c>
      <c r="G1458" s="76" t="str">
        <f t="shared" si="137"/>
        <v/>
      </c>
    </row>
    <row r="1459" spans="1:7">
      <c r="A1459" s="73" t="str">
        <f t="shared" si="132"/>
        <v/>
      </c>
      <c r="B1459" s="74" t="str">
        <f t="shared" si="133"/>
        <v/>
      </c>
      <c r="C1459" s="75" t="str">
        <f>IF(A1459="","",IF(variable,IF(A1459&lt;MortgageCalculator!$L$6*periods_per_year,start_rate,IF(MortgageCalculator!$L$10&gt;=0,MIN(MortgageCalculator!$L$7,start_rate+MortgageCalculator!$L$10*ROUNDUP((A1459-MortgageCalculator!$L$6*periods_per_year)/MortgageCalculator!$L$9,0)),MAX(MortgageCalculator!$L$8,start_rate+MortgageCalculator!$L$10*ROUNDUP((A1459-MortgageCalculator!$L$6*periods_per_year)/MortgageCalculator!$L$9,0)))),start_rate))</f>
        <v/>
      </c>
      <c r="D1459" s="76" t="str">
        <f t="shared" si="134"/>
        <v/>
      </c>
      <c r="E1459" s="76" t="str">
        <f t="shared" si="135"/>
        <v/>
      </c>
      <c r="F1459" s="76" t="str">
        <f t="shared" si="136"/>
        <v/>
      </c>
      <c r="G1459" s="76" t="str">
        <f t="shared" si="137"/>
        <v/>
      </c>
    </row>
    <row r="1460" spans="1:7">
      <c r="A1460" s="73" t="str">
        <f t="shared" si="132"/>
        <v/>
      </c>
      <c r="B1460" s="74" t="str">
        <f t="shared" si="133"/>
        <v/>
      </c>
      <c r="C1460" s="75" t="str">
        <f>IF(A1460="","",IF(variable,IF(A1460&lt;MortgageCalculator!$L$6*periods_per_year,start_rate,IF(MortgageCalculator!$L$10&gt;=0,MIN(MortgageCalculator!$L$7,start_rate+MortgageCalculator!$L$10*ROUNDUP((A1460-MortgageCalculator!$L$6*periods_per_year)/MortgageCalculator!$L$9,0)),MAX(MortgageCalculator!$L$8,start_rate+MortgageCalculator!$L$10*ROUNDUP((A1460-MortgageCalculator!$L$6*periods_per_year)/MortgageCalculator!$L$9,0)))),start_rate))</f>
        <v/>
      </c>
      <c r="D1460" s="76" t="str">
        <f t="shared" si="134"/>
        <v/>
      </c>
      <c r="E1460" s="76" t="str">
        <f t="shared" si="135"/>
        <v/>
      </c>
      <c r="F1460" s="76" t="str">
        <f t="shared" si="136"/>
        <v/>
      </c>
      <c r="G1460" s="76" t="str">
        <f t="shared" si="137"/>
        <v/>
      </c>
    </row>
    <row r="1461" spans="1:7">
      <c r="A1461" s="73" t="str">
        <f t="shared" si="132"/>
        <v/>
      </c>
      <c r="B1461" s="74" t="str">
        <f t="shared" si="133"/>
        <v/>
      </c>
      <c r="C1461" s="75" t="str">
        <f>IF(A1461="","",IF(variable,IF(A1461&lt;MortgageCalculator!$L$6*periods_per_year,start_rate,IF(MortgageCalculator!$L$10&gt;=0,MIN(MortgageCalculator!$L$7,start_rate+MortgageCalculator!$L$10*ROUNDUP((A1461-MortgageCalculator!$L$6*periods_per_year)/MortgageCalculator!$L$9,0)),MAX(MortgageCalculator!$L$8,start_rate+MortgageCalculator!$L$10*ROUNDUP((A1461-MortgageCalculator!$L$6*periods_per_year)/MortgageCalculator!$L$9,0)))),start_rate))</f>
        <v/>
      </c>
      <c r="D1461" s="76" t="str">
        <f t="shared" si="134"/>
        <v/>
      </c>
      <c r="E1461" s="76" t="str">
        <f t="shared" si="135"/>
        <v/>
      </c>
      <c r="F1461" s="76" t="str">
        <f t="shared" si="136"/>
        <v/>
      </c>
      <c r="G1461" s="76" t="str">
        <f t="shared" si="137"/>
        <v/>
      </c>
    </row>
    <row r="1462" spans="1:7">
      <c r="A1462" s="73" t="str">
        <f t="shared" si="132"/>
        <v/>
      </c>
      <c r="B1462" s="74" t="str">
        <f t="shared" si="133"/>
        <v/>
      </c>
      <c r="C1462" s="75" t="str">
        <f>IF(A1462="","",IF(variable,IF(A1462&lt;MortgageCalculator!$L$6*periods_per_year,start_rate,IF(MortgageCalculator!$L$10&gt;=0,MIN(MortgageCalculator!$L$7,start_rate+MortgageCalculator!$L$10*ROUNDUP((A1462-MortgageCalculator!$L$6*periods_per_year)/MortgageCalculator!$L$9,0)),MAX(MortgageCalculator!$L$8,start_rate+MortgageCalculator!$L$10*ROUNDUP((A1462-MortgageCalculator!$L$6*periods_per_year)/MortgageCalculator!$L$9,0)))),start_rate))</f>
        <v/>
      </c>
      <c r="D1462" s="76" t="str">
        <f t="shared" si="134"/>
        <v/>
      </c>
      <c r="E1462" s="76" t="str">
        <f t="shared" si="135"/>
        <v/>
      </c>
      <c r="F1462" s="76" t="str">
        <f t="shared" si="136"/>
        <v/>
      </c>
      <c r="G1462" s="76" t="str">
        <f t="shared" si="137"/>
        <v/>
      </c>
    </row>
    <row r="1463" spans="1:7">
      <c r="A1463" s="73" t="str">
        <f t="shared" si="132"/>
        <v/>
      </c>
      <c r="B1463" s="74" t="str">
        <f t="shared" si="133"/>
        <v/>
      </c>
      <c r="C1463" s="75" t="str">
        <f>IF(A1463="","",IF(variable,IF(A1463&lt;MortgageCalculator!$L$6*periods_per_year,start_rate,IF(MortgageCalculator!$L$10&gt;=0,MIN(MortgageCalculator!$L$7,start_rate+MortgageCalculator!$L$10*ROUNDUP((A1463-MortgageCalculator!$L$6*periods_per_year)/MortgageCalculator!$L$9,0)),MAX(MortgageCalculator!$L$8,start_rate+MortgageCalculator!$L$10*ROUNDUP((A1463-MortgageCalculator!$L$6*periods_per_year)/MortgageCalculator!$L$9,0)))),start_rate))</f>
        <v/>
      </c>
      <c r="D1463" s="76" t="str">
        <f t="shared" si="134"/>
        <v/>
      </c>
      <c r="E1463" s="76" t="str">
        <f t="shared" si="135"/>
        <v/>
      </c>
      <c r="F1463" s="76" t="str">
        <f t="shared" si="136"/>
        <v/>
      </c>
      <c r="G1463" s="76" t="str">
        <f t="shared" si="137"/>
        <v/>
      </c>
    </row>
    <row r="1464" spans="1:7">
      <c r="A1464" s="73" t="str">
        <f t="shared" si="132"/>
        <v/>
      </c>
      <c r="B1464" s="74" t="str">
        <f t="shared" si="133"/>
        <v/>
      </c>
      <c r="C1464" s="75" t="str">
        <f>IF(A1464="","",IF(variable,IF(A1464&lt;MortgageCalculator!$L$6*periods_per_year,start_rate,IF(MortgageCalculator!$L$10&gt;=0,MIN(MortgageCalculator!$L$7,start_rate+MortgageCalculator!$L$10*ROUNDUP((A1464-MortgageCalculator!$L$6*periods_per_year)/MortgageCalculator!$L$9,0)),MAX(MortgageCalculator!$L$8,start_rate+MortgageCalculator!$L$10*ROUNDUP((A1464-MortgageCalculator!$L$6*periods_per_year)/MortgageCalculator!$L$9,0)))),start_rate))</f>
        <v/>
      </c>
      <c r="D1464" s="76" t="str">
        <f t="shared" si="134"/>
        <v/>
      </c>
      <c r="E1464" s="76" t="str">
        <f t="shared" si="135"/>
        <v/>
      </c>
      <c r="F1464" s="76" t="str">
        <f t="shared" si="136"/>
        <v/>
      </c>
      <c r="G1464" s="76" t="str">
        <f t="shared" si="137"/>
        <v/>
      </c>
    </row>
    <row r="1465" spans="1:7">
      <c r="A1465" s="73" t="str">
        <f t="shared" si="132"/>
        <v/>
      </c>
      <c r="B1465" s="74" t="str">
        <f t="shared" si="133"/>
        <v/>
      </c>
      <c r="C1465" s="75" t="str">
        <f>IF(A1465="","",IF(variable,IF(A1465&lt;MortgageCalculator!$L$6*periods_per_year,start_rate,IF(MortgageCalculator!$L$10&gt;=0,MIN(MortgageCalculator!$L$7,start_rate+MortgageCalculator!$L$10*ROUNDUP((A1465-MortgageCalculator!$L$6*periods_per_year)/MortgageCalculator!$L$9,0)),MAX(MortgageCalculator!$L$8,start_rate+MortgageCalculator!$L$10*ROUNDUP((A1465-MortgageCalculator!$L$6*periods_per_year)/MortgageCalculator!$L$9,0)))),start_rate))</f>
        <v/>
      </c>
      <c r="D1465" s="76" t="str">
        <f t="shared" si="134"/>
        <v/>
      </c>
      <c r="E1465" s="76" t="str">
        <f t="shared" si="135"/>
        <v/>
      </c>
      <c r="F1465" s="76" t="str">
        <f t="shared" si="136"/>
        <v/>
      </c>
      <c r="G1465" s="76" t="str">
        <f t="shared" si="137"/>
        <v/>
      </c>
    </row>
    <row r="1466" spans="1:7">
      <c r="A1466" s="73" t="str">
        <f t="shared" si="132"/>
        <v/>
      </c>
      <c r="B1466" s="74" t="str">
        <f t="shared" si="133"/>
        <v/>
      </c>
      <c r="C1466" s="75" t="str">
        <f>IF(A1466="","",IF(variable,IF(A1466&lt;MortgageCalculator!$L$6*periods_per_year,start_rate,IF(MortgageCalculator!$L$10&gt;=0,MIN(MortgageCalculator!$L$7,start_rate+MortgageCalculator!$L$10*ROUNDUP((A1466-MortgageCalculator!$L$6*periods_per_year)/MortgageCalculator!$L$9,0)),MAX(MortgageCalculator!$L$8,start_rate+MortgageCalculator!$L$10*ROUNDUP((A1466-MortgageCalculator!$L$6*periods_per_year)/MortgageCalculator!$L$9,0)))),start_rate))</f>
        <v/>
      </c>
      <c r="D1466" s="76" t="str">
        <f t="shared" si="134"/>
        <v/>
      </c>
      <c r="E1466" s="76" t="str">
        <f t="shared" si="135"/>
        <v/>
      </c>
      <c r="F1466" s="76" t="str">
        <f t="shared" si="136"/>
        <v/>
      </c>
      <c r="G1466" s="76" t="str">
        <f t="shared" si="137"/>
        <v/>
      </c>
    </row>
    <row r="1467" spans="1:7">
      <c r="A1467" s="73" t="str">
        <f t="shared" si="132"/>
        <v/>
      </c>
      <c r="B1467" s="74" t="str">
        <f t="shared" si="133"/>
        <v/>
      </c>
      <c r="C1467" s="75" t="str">
        <f>IF(A1467="","",IF(variable,IF(A1467&lt;MortgageCalculator!$L$6*periods_per_year,start_rate,IF(MortgageCalculator!$L$10&gt;=0,MIN(MortgageCalculator!$L$7,start_rate+MortgageCalculator!$L$10*ROUNDUP((A1467-MortgageCalculator!$L$6*periods_per_year)/MortgageCalculator!$L$9,0)),MAX(MortgageCalculator!$L$8,start_rate+MortgageCalculator!$L$10*ROUNDUP((A1467-MortgageCalculator!$L$6*periods_per_year)/MortgageCalculator!$L$9,0)))),start_rate))</f>
        <v/>
      </c>
      <c r="D1467" s="76" t="str">
        <f t="shared" si="134"/>
        <v/>
      </c>
      <c r="E1467" s="76" t="str">
        <f t="shared" si="135"/>
        <v/>
      </c>
      <c r="F1467" s="76" t="str">
        <f t="shared" si="136"/>
        <v/>
      </c>
      <c r="G1467" s="76" t="str">
        <f t="shared" si="137"/>
        <v/>
      </c>
    </row>
    <row r="1468" spans="1:7">
      <c r="A1468" s="73" t="str">
        <f t="shared" si="132"/>
        <v/>
      </c>
      <c r="B1468" s="74" t="str">
        <f t="shared" si="133"/>
        <v/>
      </c>
      <c r="C1468" s="75" t="str">
        <f>IF(A1468="","",IF(variable,IF(A1468&lt;MortgageCalculator!$L$6*periods_per_year,start_rate,IF(MortgageCalculator!$L$10&gt;=0,MIN(MortgageCalculator!$L$7,start_rate+MortgageCalculator!$L$10*ROUNDUP((A1468-MortgageCalculator!$L$6*periods_per_year)/MortgageCalculator!$L$9,0)),MAX(MortgageCalculator!$L$8,start_rate+MortgageCalculator!$L$10*ROUNDUP((A1468-MortgageCalculator!$L$6*periods_per_year)/MortgageCalculator!$L$9,0)))),start_rate))</f>
        <v/>
      </c>
      <c r="D1468" s="76" t="str">
        <f t="shared" si="134"/>
        <v/>
      </c>
      <c r="E1468" s="76" t="str">
        <f t="shared" si="135"/>
        <v/>
      </c>
      <c r="F1468" s="76" t="str">
        <f t="shared" si="136"/>
        <v/>
      </c>
      <c r="G1468" s="76" t="str">
        <f t="shared" si="137"/>
        <v/>
      </c>
    </row>
    <row r="1469" spans="1:7">
      <c r="A1469" s="73" t="str">
        <f t="shared" si="132"/>
        <v/>
      </c>
      <c r="B1469" s="74" t="str">
        <f t="shared" si="133"/>
        <v/>
      </c>
      <c r="C1469" s="75" t="str">
        <f>IF(A1469="","",IF(variable,IF(A1469&lt;MortgageCalculator!$L$6*periods_per_year,start_rate,IF(MortgageCalculator!$L$10&gt;=0,MIN(MortgageCalculator!$L$7,start_rate+MortgageCalculator!$L$10*ROUNDUP((A1469-MortgageCalculator!$L$6*periods_per_year)/MortgageCalculator!$L$9,0)),MAX(MortgageCalculator!$L$8,start_rate+MortgageCalculator!$L$10*ROUNDUP((A1469-MortgageCalculator!$L$6*periods_per_year)/MortgageCalculator!$L$9,0)))),start_rate))</f>
        <v/>
      </c>
      <c r="D1469" s="76" t="str">
        <f t="shared" si="134"/>
        <v/>
      </c>
      <c r="E1469" s="76" t="str">
        <f t="shared" si="135"/>
        <v/>
      </c>
      <c r="F1469" s="76" t="str">
        <f t="shared" si="136"/>
        <v/>
      </c>
      <c r="G1469" s="76" t="str">
        <f t="shared" si="137"/>
        <v/>
      </c>
    </row>
    <row r="1470" spans="1:7">
      <c r="A1470" s="73" t="str">
        <f t="shared" si="132"/>
        <v/>
      </c>
      <c r="B1470" s="74" t="str">
        <f t="shared" si="133"/>
        <v/>
      </c>
      <c r="C1470" s="75" t="str">
        <f>IF(A1470="","",IF(variable,IF(A1470&lt;MortgageCalculator!$L$6*periods_per_year,start_rate,IF(MortgageCalculator!$L$10&gt;=0,MIN(MortgageCalculator!$L$7,start_rate+MortgageCalculator!$L$10*ROUNDUP((A1470-MortgageCalculator!$L$6*periods_per_year)/MortgageCalculator!$L$9,0)),MAX(MortgageCalculator!$L$8,start_rate+MortgageCalculator!$L$10*ROUNDUP((A1470-MortgageCalculator!$L$6*periods_per_year)/MortgageCalculator!$L$9,0)))),start_rate))</f>
        <v/>
      </c>
      <c r="D1470" s="76" t="str">
        <f t="shared" si="134"/>
        <v/>
      </c>
      <c r="E1470" s="76" t="str">
        <f t="shared" si="135"/>
        <v/>
      </c>
      <c r="F1470" s="76" t="str">
        <f t="shared" si="136"/>
        <v/>
      </c>
      <c r="G1470" s="76" t="str">
        <f t="shared" si="137"/>
        <v/>
      </c>
    </row>
    <row r="1471" spans="1:7">
      <c r="A1471" s="73" t="str">
        <f t="shared" si="132"/>
        <v/>
      </c>
      <c r="B1471" s="74" t="str">
        <f t="shared" si="133"/>
        <v/>
      </c>
      <c r="C1471" s="75" t="str">
        <f>IF(A1471="","",IF(variable,IF(A1471&lt;MortgageCalculator!$L$6*periods_per_year,start_rate,IF(MortgageCalculator!$L$10&gt;=0,MIN(MortgageCalculator!$L$7,start_rate+MortgageCalculator!$L$10*ROUNDUP((A1471-MortgageCalculator!$L$6*periods_per_year)/MortgageCalculator!$L$9,0)),MAX(MortgageCalculator!$L$8,start_rate+MortgageCalculator!$L$10*ROUNDUP((A1471-MortgageCalculator!$L$6*periods_per_year)/MortgageCalculator!$L$9,0)))),start_rate))</f>
        <v/>
      </c>
      <c r="D1471" s="76" t="str">
        <f t="shared" si="134"/>
        <v/>
      </c>
      <c r="E1471" s="76" t="str">
        <f t="shared" si="135"/>
        <v/>
      </c>
      <c r="F1471" s="76" t="str">
        <f t="shared" si="136"/>
        <v/>
      </c>
      <c r="G1471" s="76" t="str">
        <f t="shared" si="137"/>
        <v/>
      </c>
    </row>
    <row r="1472" spans="1:7">
      <c r="A1472" s="73" t="str">
        <f t="shared" si="132"/>
        <v/>
      </c>
      <c r="B1472" s="74" t="str">
        <f t="shared" si="133"/>
        <v/>
      </c>
      <c r="C1472" s="75" t="str">
        <f>IF(A1472="","",IF(variable,IF(A1472&lt;MortgageCalculator!$L$6*periods_per_year,start_rate,IF(MortgageCalculator!$L$10&gt;=0,MIN(MortgageCalculator!$L$7,start_rate+MortgageCalculator!$L$10*ROUNDUP((A1472-MortgageCalculator!$L$6*periods_per_year)/MortgageCalculator!$L$9,0)),MAX(MortgageCalculator!$L$8,start_rate+MortgageCalculator!$L$10*ROUNDUP((A1472-MortgageCalculator!$L$6*periods_per_year)/MortgageCalculator!$L$9,0)))),start_rate))</f>
        <v/>
      </c>
      <c r="D1472" s="76" t="str">
        <f t="shared" si="134"/>
        <v/>
      </c>
      <c r="E1472" s="76" t="str">
        <f t="shared" si="135"/>
        <v/>
      </c>
      <c r="F1472" s="76" t="str">
        <f t="shared" si="136"/>
        <v/>
      </c>
      <c r="G1472" s="76" t="str">
        <f t="shared" si="137"/>
        <v/>
      </c>
    </row>
    <row r="1473" spans="1:7">
      <c r="A1473" s="73" t="str">
        <f t="shared" si="132"/>
        <v/>
      </c>
      <c r="B1473" s="74" t="str">
        <f t="shared" si="133"/>
        <v/>
      </c>
      <c r="C1473" s="75" t="str">
        <f>IF(A1473="","",IF(variable,IF(A1473&lt;MortgageCalculator!$L$6*periods_per_year,start_rate,IF(MortgageCalculator!$L$10&gt;=0,MIN(MortgageCalculator!$L$7,start_rate+MortgageCalculator!$L$10*ROUNDUP((A1473-MortgageCalculator!$L$6*periods_per_year)/MortgageCalculator!$L$9,0)),MAX(MortgageCalculator!$L$8,start_rate+MortgageCalculator!$L$10*ROUNDUP((A1473-MortgageCalculator!$L$6*periods_per_year)/MortgageCalculator!$L$9,0)))),start_rate))</f>
        <v/>
      </c>
      <c r="D1473" s="76" t="str">
        <f t="shared" si="134"/>
        <v/>
      </c>
      <c r="E1473" s="76" t="str">
        <f t="shared" si="135"/>
        <v/>
      </c>
      <c r="F1473" s="76" t="str">
        <f t="shared" si="136"/>
        <v/>
      </c>
      <c r="G1473" s="76" t="str">
        <f t="shared" si="137"/>
        <v/>
      </c>
    </row>
    <row r="1474" spans="1:7">
      <c r="A1474" s="73" t="str">
        <f t="shared" si="132"/>
        <v/>
      </c>
      <c r="B1474" s="74" t="str">
        <f t="shared" si="133"/>
        <v/>
      </c>
      <c r="C1474" s="75" t="str">
        <f>IF(A1474="","",IF(variable,IF(A1474&lt;MortgageCalculator!$L$6*periods_per_year,start_rate,IF(MortgageCalculator!$L$10&gt;=0,MIN(MortgageCalculator!$L$7,start_rate+MortgageCalculator!$L$10*ROUNDUP((A1474-MortgageCalculator!$L$6*periods_per_year)/MortgageCalculator!$L$9,0)),MAX(MortgageCalculator!$L$8,start_rate+MortgageCalculator!$L$10*ROUNDUP((A1474-MortgageCalculator!$L$6*periods_per_year)/MortgageCalculator!$L$9,0)))),start_rate))</f>
        <v/>
      </c>
      <c r="D1474" s="76" t="str">
        <f t="shared" si="134"/>
        <v/>
      </c>
      <c r="E1474" s="76" t="str">
        <f t="shared" si="135"/>
        <v/>
      </c>
      <c r="F1474" s="76" t="str">
        <f t="shared" si="136"/>
        <v/>
      </c>
      <c r="G1474" s="76" t="str">
        <f t="shared" si="137"/>
        <v/>
      </c>
    </row>
    <row r="1475" spans="1:7">
      <c r="A1475" s="73" t="str">
        <f t="shared" si="132"/>
        <v/>
      </c>
      <c r="B1475" s="74" t="str">
        <f t="shared" si="133"/>
        <v/>
      </c>
      <c r="C1475" s="75" t="str">
        <f>IF(A1475="","",IF(variable,IF(A1475&lt;MortgageCalculator!$L$6*periods_per_year,start_rate,IF(MortgageCalculator!$L$10&gt;=0,MIN(MortgageCalculator!$L$7,start_rate+MortgageCalculator!$L$10*ROUNDUP((A1475-MortgageCalculator!$L$6*periods_per_year)/MortgageCalculator!$L$9,0)),MAX(MortgageCalculator!$L$8,start_rate+MortgageCalculator!$L$10*ROUNDUP((A1475-MortgageCalculator!$L$6*periods_per_year)/MortgageCalculator!$L$9,0)))),start_rate))</f>
        <v/>
      </c>
      <c r="D1475" s="76" t="str">
        <f t="shared" si="134"/>
        <v/>
      </c>
      <c r="E1475" s="76" t="str">
        <f t="shared" si="135"/>
        <v/>
      </c>
      <c r="F1475" s="76" t="str">
        <f t="shared" si="136"/>
        <v/>
      </c>
      <c r="G1475" s="76" t="str">
        <f t="shared" si="137"/>
        <v/>
      </c>
    </row>
    <row r="1476" spans="1:7">
      <c r="A1476" s="73" t="str">
        <f t="shared" ref="A1476:A1539" si="138">IF(G1475="","",IF(OR(A1475&gt;=nper,ROUND(G1475,2)&lt;=0),"",A1475+1))</f>
        <v/>
      </c>
      <c r="B1476" s="74" t="str">
        <f t="shared" ref="B1476:B1539" si="139">IF(A1476="","",IF(OR(periods_per_year=26,periods_per_year=52),IF(periods_per_year=26,IF(A1476=1,fpdate,B1475+14),IF(periods_per_year=52,IF(A1476=1,fpdate,B1475+7),"n/a")),IF(periods_per_year=24,DATE(YEAR(fpdate),MONTH(fpdate)+(A1476-1)/2+IF(AND(DAY(fpdate)&gt;=15,MOD(A1476,2)=0),1,0),IF(MOD(A1476,2)=0,IF(DAY(fpdate)&gt;=15,DAY(fpdate)-14,DAY(fpdate)+14),DAY(fpdate))),IF(DAY(DATE(YEAR(fpdate),MONTH(fpdate)+A1476-1,DAY(fpdate)))&lt;&gt;DAY(fpdate),DATE(YEAR(fpdate),MONTH(fpdate)+A1476,0),DATE(YEAR(fpdate),MONTH(fpdate)+A1476-1,DAY(fpdate))))))</f>
        <v/>
      </c>
      <c r="C1476" s="75" t="str">
        <f>IF(A1476="","",IF(variable,IF(A1476&lt;MortgageCalculator!$L$6*periods_per_year,start_rate,IF(MortgageCalculator!$L$10&gt;=0,MIN(MortgageCalculator!$L$7,start_rate+MortgageCalculator!$L$10*ROUNDUP((A1476-MortgageCalculator!$L$6*periods_per_year)/MortgageCalculator!$L$9,0)),MAX(MortgageCalculator!$L$8,start_rate+MortgageCalculator!$L$10*ROUNDUP((A1476-MortgageCalculator!$L$6*periods_per_year)/MortgageCalculator!$L$9,0)))),start_rate))</f>
        <v/>
      </c>
      <c r="D1476" s="76" t="str">
        <f t="shared" ref="D1476:D1539" si="140">IF(A1476="","",ROUND((((1+C1476/CP)^(CP/periods_per_year))-1)*G1475,2))</f>
        <v/>
      </c>
      <c r="E1476" s="76" t="str">
        <f t="shared" ref="E1476:E1539" si="141">IF(A1476="","",IF(A1476=nper,G1475+D1476,MIN(G1475+D1476,IF(C1476=C1475,E1475,ROUND(-PMT(((1+C1476/CP)^(CP/periods_per_year))-1,nper-A1476+1,G1475),2)))))</f>
        <v/>
      </c>
      <c r="F1476" s="76" t="str">
        <f t="shared" ref="F1476:F1539" si="142">IF(A1476="","",E1476-D1476)</f>
        <v/>
      </c>
      <c r="G1476" s="76" t="str">
        <f t="shared" ref="G1476:G1539" si="143">IF(A1476="","",G1475-F1476)</f>
        <v/>
      </c>
    </row>
    <row r="1477" spans="1:7">
      <c r="A1477" s="73" t="str">
        <f t="shared" si="138"/>
        <v/>
      </c>
      <c r="B1477" s="74" t="str">
        <f t="shared" si="139"/>
        <v/>
      </c>
      <c r="C1477" s="75" t="str">
        <f>IF(A1477="","",IF(variable,IF(A1477&lt;MortgageCalculator!$L$6*periods_per_year,start_rate,IF(MortgageCalculator!$L$10&gt;=0,MIN(MortgageCalculator!$L$7,start_rate+MortgageCalculator!$L$10*ROUNDUP((A1477-MortgageCalculator!$L$6*periods_per_year)/MortgageCalculator!$L$9,0)),MAX(MortgageCalculator!$L$8,start_rate+MortgageCalculator!$L$10*ROUNDUP((A1477-MortgageCalculator!$L$6*periods_per_year)/MortgageCalculator!$L$9,0)))),start_rate))</f>
        <v/>
      </c>
      <c r="D1477" s="76" t="str">
        <f t="shared" si="140"/>
        <v/>
      </c>
      <c r="E1477" s="76" t="str">
        <f t="shared" si="141"/>
        <v/>
      </c>
      <c r="F1477" s="76" t="str">
        <f t="shared" si="142"/>
        <v/>
      </c>
      <c r="G1477" s="76" t="str">
        <f t="shared" si="143"/>
        <v/>
      </c>
    </row>
    <row r="1478" spans="1:7">
      <c r="A1478" s="73" t="str">
        <f t="shared" si="138"/>
        <v/>
      </c>
      <c r="B1478" s="74" t="str">
        <f t="shared" si="139"/>
        <v/>
      </c>
      <c r="C1478" s="75" t="str">
        <f>IF(A1478="","",IF(variable,IF(A1478&lt;MortgageCalculator!$L$6*periods_per_year,start_rate,IF(MortgageCalculator!$L$10&gt;=0,MIN(MortgageCalculator!$L$7,start_rate+MortgageCalculator!$L$10*ROUNDUP((A1478-MortgageCalculator!$L$6*periods_per_year)/MortgageCalculator!$L$9,0)),MAX(MortgageCalculator!$L$8,start_rate+MortgageCalculator!$L$10*ROUNDUP((A1478-MortgageCalculator!$L$6*periods_per_year)/MortgageCalculator!$L$9,0)))),start_rate))</f>
        <v/>
      </c>
      <c r="D1478" s="76" t="str">
        <f t="shared" si="140"/>
        <v/>
      </c>
      <c r="E1478" s="76" t="str">
        <f t="shared" si="141"/>
        <v/>
      </c>
      <c r="F1478" s="76" t="str">
        <f t="shared" si="142"/>
        <v/>
      </c>
      <c r="G1478" s="76" t="str">
        <f t="shared" si="143"/>
        <v/>
      </c>
    </row>
    <row r="1479" spans="1:7">
      <c r="A1479" s="73" t="str">
        <f t="shared" si="138"/>
        <v/>
      </c>
      <c r="B1479" s="74" t="str">
        <f t="shared" si="139"/>
        <v/>
      </c>
      <c r="C1479" s="75" t="str">
        <f>IF(A1479="","",IF(variable,IF(A1479&lt;MortgageCalculator!$L$6*periods_per_year,start_rate,IF(MortgageCalculator!$L$10&gt;=0,MIN(MortgageCalculator!$L$7,start_rate+MortgageCalculator!$L$10*ROUNDUP((A1479-MortgageCalculator!$L$6*periods_per_year)/MortgageCalculator!$L$9,0)),MAX(MortgageCalculator!$L$8,start_rate+MortgageCalculator!$L$10*ROUNDUP((A1479-MortgageCalculator!$L$6*periods_per_year)/MortgageCalculator!$L$9,0)))),start_rate))</f>
        <v/>
      </c>
      <c r="D1479" s="76" t="str">
        <f t="shared" si="140"/>
        <v/>
      </c>
      <c r="E1479" s="76" t="str">
        <f t="shared" si="141"/>
        <v/>
      </c>
      <c r="F1479" s="76" t="str">
        <f t="shared" si="142"/>
        <v/>
      </c>
      <c r="G1479" s="76" t="str">
        <f t="shared" si="143"/>
        <v/>
      </c>
    </row>
    <row r="1480" spans="1:7">
      <c r="A1480" s="73" t="str">
        <f t="shared" si="138"/>
        <v/>
      </c>
      <c r="B1480" s="74" t="str">
        <f t="shared" si="139"/>
        <v/>
      </c>
      <c r="C1480" s="75" t="str">
        <f>IF(A1480="","",IF(variable,IF(A1480&lt;MortgageCalculator!$L$6*periods_per_year,start_rate,IF(MortgageCalculator!$L$10&gt;=0,MIN(MortgageCalculator!$L$7,start_rate+MortgageCalculator!$L$10*ROUNDUP((A1480-MortgageCalculator!$L$6*periods_per_year)/MortgageCalculator!$L$9,0)),MAX(MortgageCalculator!$L$8,start_rate+MortgageCalculator!$L$10*ROUNDUP((A1480-MortgageCalculator!$L$6*periods_per_year)/MortgageCalculator!$L$9,0)))),start_rate))</f>
        <v/>
      </c>
      <c r="D1480" s="76" t="str">
        <f t="shared" si="140"/>
        <v/>
      </c>
      <c r="E1480" s="76" t="str">
        <f t="shared" si="141"/>
        <v/>
      </c>
      <c r="F1480" s="76" t="str">
        <f t="shared" si="142"/>
        <v/>
      </c>
      <c r="G1480" s="76" t="str">
        <f t="shared" si="143"/>
        <v/>
      </c>
    </row>
    <row r="1481" spans="1:7">
      <c r="A1481" s="73" t="str">
        <f t="shared" si="138"/>
        <v/>
      </c>
      <c r="B1481" s="74" t="str">
        <f t="shared" si="139"/>
        <v/>
      </c>
      <c r="C1481" s="75" t="str">
        <f>IF(A1481="","",IF(variable,IF(A1481&lt;MortgageCalculator!$L$6*periods_per_year,start_rate,IF(MortgageCalculator!$L$10&gt;=0,MIN(MortgageCalculator!$L$7,start_rate+MortgageCalculator!$L$10*ROUNDUP((A1481-MortgageCalculator!$L$6*periods_per_year)/MortgageCalculator!$L$9,0)),MAX(MortgageCalculator!$L$8,start_rate+MortgageCalculator!$L$10*ROUNDUP((A1481-MortgageCalculator!$L$6*periods_per_year)/MortgageCalculator!$L$9,0)))),start_rate))</f>
        <v/>
      </c>
      <c r="D1481" s="76" t="str">
        <f t="shared" si="140"/>
        <v/>
      </c>
      <c r="E1481" s="76" t="str">
        <f t="shared" si="141"/>
        <v/>
      </c>
      <c r="F1481" s="76" t="str">
        <f t="shared" si="142"/>
        <v/>
      </c>
      <c r="G1481" s="76" t="str">
        <f t="shared" si="143"/>
        <v/>
      </c>
    </row>
    <row r="1482" spans="1:7">
      <c r="A1482" s="73" t="str">
        <f t="shared" si="138"/>
        <v/>
      </c>
      <c r="B1482" s="74" t="str">
        <f t="shared" si="139"/>
        <v/>
      </c>
      <c r="C1482" s="75" t="str">
        <f>IF(A1482="","",IF(variable,IF(A1482&lt;MortgageCalculator!$L$6*periods_per_year,start_rate,IF(MortgageCalculator!$L$10&gt;=0,MIN(MortgageCalculator!$L$7,start_rate+MortgageCalculator!$L$10*ROUNDUP((A1482-MortgageCalculator!$L$6*periods_per_year)/MortgageCalculator!$L$9,0)),MAX(MortgageCalculator!$L$8,start_rate+MortgageCalculator!$L$10*ROUNDUP((A1482-MortgageCalculator!$L$6*periods_per_year)/MortgageCalculator!$L$9,0)))),start_rate))</f>
        <v/>
      </c>
      <c r="D1482" s="76" t="str">
        <f t="shared" si="140"/>
        <v/>
      </c>
      <c r="E1482" s="76" t="str">
        <f t="shared" si="141"/>
        <v/>
      </c>
      <c r="F1482" s="76" t="str">
        <f t="shared" si="142"/>
        <v/>
      </c>
      <c r="G1482" s="76" t="str">
        <f t="shared" si="143"/>
        <v/>
      </c>
    </row>
    <row r="1483" spans="1:7">
      <c r="A1483" s="73" t="str">
        <f t="shared" si="138"/>
        <v/>
      </c>
      <c r="B1483" s="74" t="str">
        <f t="shared" si="139"/>
        <v/>
      </c>
      <c r="C1483" s="75" t="str">
        <f>IF(A1483="","",IF(variable,IF(A1483&lt;MortgageCalculator!$L$6*periods_per_year,start_rate,IF(MortgageCalculator!$L$10&gt;=0,MIN(MortgageCalculator!$L$7,start_rate+MortgageCalculator!$L$10*ROUNDUP((A1483-MortgageCalculator!$L$6*periods_per_year)/MortgageCalculator!$L$9,0)),MAX(MortgageCalculator!$L$8,start_rate+MortgageCalculator!$L$10*ROUNDUP((A1483-MortgageCalculator!$L$6*periods_per_year)/MortgageCalculator!$L$9,0)))),start_rate))</f>
        <v/>
      </c>
      <c r="D1483" s="76" t="str">
        <f t="shared" si="140"/>
        <v/>
      </c>
      <c r="E1483" s="76" t="str">
        <f t="shared" si="141"/>
        <v/>
      </c>
      <c r="F1483" s="76" t="str">
        <f t="shared" si="142"/>
        <v/>
      </c>
      <c r="G1483" s="76" t="str">
        <f t="shared" si="143"/>
        <v/>
      </c>
    </row>
    <row r="1484" spans="1:7">
      <c r="A1484" s="73" t="str">
        <f t="shared" si="138"/>
        <v/>
      </c>
      <c r="B1484" s="74" t="str">
        <f t="shared" si="139"/>
        <v/>
      </c>
      <c r="C1484" s="75" t="str">
        <f>IF(A1484="","",IF(variable,IF(A1484&lt;MortgageCalculator!$L$6*periods_per_year,start_rate,IF(MortgageCalculator!$L$10&gt;=0,MIN(MortgageCalculator!$L$7,start_rate+MortgageCalculator!$L$10*ROUNDUP((A1484-MortgageCalculator!$L$6*periods_per_year)/MortgageCalculator!$L$9,0)),MAX(MortgageCalculator!$L$8,start_rate+MortgageCalculator!$L$10*ROUNDUP((A1484-MortgageCalculator!$L$6*periods_per_year)/MortgageCalculator!$L$9,0)))),start_rate))</f>
        <v/>
      </c>
      <c r="D1484" s="76" t="str">
        <f t="shared" si="140"/>
        <v/>
      </c>
      <c r="E1484" s="76" t="str">
        <f t="shared" si="141"/>
        <v/>
      </c>
      <c r="F1484" s="76" t="str">
        <f t="shared" si="142"/>
        <v/>
      </c>
      <c r="G1484" s="76" t="str">
        <f t="shared" si="143"/>
        <v/>
      </c>
    </row>
    <row r="1485" spans="1:7">
      <c r="A1485" s="73" t="str">
        <f t="shared" si="138"/>
        <v/>
      </c>
      <c r="B1485" s="74" t="str">
        <f t="shared" si="139"/>
        <v/>
      </c>
      <c r="C1485" s="75" t="str">
        <f>IF(A1485="","",IF(variable,IF(A1485&lt;MortgageCalculator!$L$6*periods_per_year,start_rate,IF(MortgageCalculator!$L$10&gt;=0,MIN(MortgageCalculator!$L$7,start_rate+MortgageCalculator!$L$10*ROUNDUP((A1485-MortgageCalculator!$L$6*periods_per_year)/MortgageCalculator!$L$9,0)),MAX(MortgageCalculator!$L$8,start_rate+MortgageCalculator!$L$10*ROUNDUP((A1485-MortgageCalculator!$L$6*periods_per_year)/MortgageCalculator!$L$9,0)))),start_rate))</f>
        <v/>
      </c>
      <c r="D1485" s="76" t="str">
        <f t="shared" si="140"/>
        <v/>
      </c>
      <c r="E1485" s="76" t="str">
        <f t="shared" si="141"/>
        <v/>
      </c>
      <c r="F1485" s="76" t="str">
        <f t="shared" si="142"/>
        <v/>
      </c>
      <c r="G1485" s="76" t="str">
        <f t="shared" si="143"/>
        <v/>
      </c>
    </row>
    <row r="1486" spans="1:7">
      <c r="A1486" s="73" t="str">
        <f t="shared" si="138"/>
        <v/>
      </c>
      <c r="B1486" s="74" t="str">
        <f t="shared" si="139"/>
        <v/>
      </c>
      <c r="C1486" s="75" t="str">
        <f>IF(A1486="","",IF(variable,IF(A1486&lt;MortgageCalculator!$L$6*periods_per_year,start_rate,IF(MortgageCalculator!$L$10&gt;=0,MIN(MortgageCalculator!$L$7,start_rate+MortgageCalculator!$L$10*ROUNDUP((A1486-MortgageCalculator!$L$6*periods_per_year)/MortgageCalculator!$L$9,0)),MAX(MortgageCalculator!$L$8,start_rate+MortgageCalculator!$L$10*ROUNDUP((A1486-MortgageCalculator!$L$6*periods_per_year)/MortgageCalculator!$L$9,0)))),start_rate))</f>
        <v/>
      </c>
      <c r="D1486" s="76" t="str">
        <f t="shared" si="140"/>
        <v/>
      </c>
      <c r="E1486" s="76" t="str">
        <f t="shared" si="141"/>
        <v/>
      </c>
      <c r="F1486" s="76" t="str">
        <f t="shared" si="142"/>
        <v/>
      </c>
      <c r="G1486" s="76" t="str">
        <f t="shared" si="143"/>
        <v/>
      </c>
    </row>
    <row r="1487" spans="1:7">
      <c r="A1487" s="73" t="str">
        <f t="shared" si="138"/>
        <v/>
      </c>
      <c r="B1487" s="74" t="str">
        <f t="shared" si="139"/>
        <v/>
      </c>
      <c r="C1487" s="75" t="str">
        <f>IF(A1487="","",IF(variable,IF(A1487&lt;MortgageCalculator!$L$6*periods_per_year,start_rate,IF(MortgageCalculator!$L$10&gt;=0,MIN(MortgageCalculator!$L$7,start_rate+MortgageCalculator!$L$10*ROUNDUP((A1487-MortgageCalculator!$L$6*periods_per_year)/MortgageCalculator!$L$9,0)),MAX(MortgageCalculator!$L$8,start_rate+MortgageCalculator!$L$10*ROUNDUP((A1487-MortgageCalculator!$L$6*periods_per_year)/MortgageCalculator!$L$9,0)))),start_rate))</f>
        <v/>
      </c>
      <c r="D1487" s="76" t="str">
        <f t="shared" si="140"/>
        <v/>
      </c>
      <c r="E1487" s="76" t="str">
        <f t="shared" si="141"/>
        <v/>
      </c>
      <c r="F1487" s="76" t="str">
        <f t="shared" si="142"/>
        <v/>
      </c>
      <c r="G1487" s="76" t="str">
        <f t="shared" si="143"/>
        <v/>
      </c>
    </row>
    <row r="1488" spans="1:7">
      <c r="A1488" s="73" t="str">
        <f t="shared" si="138"/>
        <v/>
      </c>
      <c r="B1488" s="74" t="str">
        <f t="shared" si="139"/>
        <v/>
      </c>
      <c r="C1488" s="75" t="str">
        <f>IF(A1488="","",IF(variable,IF(A1488&lt;MortgageCalculator!$L$6*periods_per_year,start_rate,IF(MortgageCalculator!$L$10&gt;=0,MIN(MortgageCalculator!$L$7,start_rate+MortgageCalculator!$L$10*ROUNDUP((A1488-MortgageCalculator!$L$6*periods_per_year)/MortgageCalculator!$L$9,0)),MAX(MortgageCalculator!$L$8,start_rate+MortgageCalculator!$L$10*ROUNDUP((A1488-MortgageCalculator!$L$6*periods_per_year)/MortgageCalculator!$L$9,0)))),start_rate))</f>
        <v/>
      </c>
      <c r="D1488" s="76" t="str">
        <f t="shared" si="140"/>
        <v/>
      </c>
      <c r="E1488" s="76" t="str">
        <f t="shared" si="141"/>
        <v/>
      </c>
      <c r="F1488" s="76" t="str">
        <f t="shared" si="142"/>
        <v/>
      </c>
      <c r="G1488" s="76" t="str">
        <f t="shared" si="143"/>
        <v/>
      </c>
    </row>
    <row r="1489" spans="1:7">
      <c r="A1489" s="73" t="str">
        <f t="shared" si="138"/>
        <v/>
      </c>
      <c r="B1489" s="74" t="str">
        <f t="shared" si="139"/>
        <v/>
      </c>
      <c r="C1489" s="75" t="str">
        <f>IF(A1489="","",IF(variable,IF(A1489&lt;MortgageCalculator!$L$6*periods_per_year,start_rate,IF(MortgageCalculator!$L$10&gt;=0,MIN(MortgageCalculator!$L$7,start_rate+MortgageCalculator!$L$10*ROUNDUP((A1489-MortgageCalculator!$L$6*periods_per_year)/MortgageCalculator!$L$9,0)),MAX(MortgageCalculator!$L$8,start_rate+MortgageCalculator!$L$10*ROUNDUP((A1489-MortgageCalculator!$L$6*periods_per_year)/MortgageCalculator!$L$9,0)))),start_rate))</f>
        <v/>
      </c>
      <c r="D1489" s="76" t="str">
        <f t="shared" si="140"/>
        <v/>
      </c>
      <c r="E1489" s="76" t="str">
        <f t="shared" si="141"/>
        <v/>
      </c>
      <c r="F1489" s="76" t="str">
        <f t="shared" si="142"/>
        <v/>
      </c>
      <c r="G1489" s="76" t="str">
        <f t="shared" si="143"/>
        <v/>
      </c>
    </row>
    <row r="1490" spans="1:7">
      <c r="A1490" s="73" t="str">
        <f t="shared" si="138"/>
        <v/>
      </c>
      <c r="B1490" s="74" t="str">
        <f t="shared" si="139"/>
        <v/>
      </c>
      <c r="C1490" s="75" t="str">
        <f>IF(A1490="","",IF(variable,IF(A1490&lt;MortgageCalculator!$L$6*periods_per_year,start_rate,IF(MortgageCalculator!$L$10&gt;=0,MIN(MortgageCalculator!$L$7,start_rate+MortgageCalculator!$L$10*ROUNDUP((A1490-MortgageCalculator!$L$6*periods_per_year)/MortgageCalculator!$L$9,0)),MAX(MortgageCalculator!$L$8,start_rate+MortgageCalculator!$L$10*ROUNDUP((A1490-MortgageCalculator!$L$6*periods_per_year)/MortgageCalculator!$L$9,0)))),start_rate))</f>
        <v/>
      </c>
      <c r="D1490" s="76" t="str">
        <f t="shared" si="140"/>
        <v/>
      </c>
      <c r="E1490" s="76" t="str">
        <f t="shared" si="141"/>
        <v/>
      </c>
      <c r="F1490" s="76" t="str">
        <f t="shared" si="142"/>
        <v/>
      </c>
      <c r="G1490" s="76" t="str">
        <f t="shared" si="143"/>
        <v/>
      </c>
    </row>
    <row r="1491" spans="1:7">
      <c r="A1491" s="73" t="str">
        <f t="shared" si="138"/>
        <v/>
      </c>
      <c r="B1491" s="74" t="str">
        <f t="shared" si="139"/>
        <v/>
      </c>
      <c r="C1491" s="75" t="str">
        <f>IF(A1491="","",IF(variable,IF(A1491&lt;MortgageCalculator!$L$6*periods_per_year,start_rate,IF(MortgageCalculator!$L$10&gt;=0,MIN(MortgageCalculator!$L$7,start_rate+MortgageCalculator!$L$10*ROUNDUP((A1491-MortgageCalculator!$L$6*periods_per_year)/MortgageCalculator!$L$9,0)),MAX(MortgageCalculator!$L$8,start_rate+MortgageCalculator!$L$10*ROUNDUP((A1491-MortgageCalculator!$L$6*periods_per_year)/MortgageCalculator!$L$9,0)))),start_rate))</f>
        <v/>
      </c>
      <c r="D1491" s="76" t="str">
        <f t="shared" si="140"/>
        <v/>
      </c>
      <c r="E1491" s="76" t="str">
        <f t="shared" si="141"/>
        <v/>
      </c>
      <c r="F1491" s="76" t="str">
        <f t="shared" si="142"/>
        <v/>
      </c>
      <c r="G1491" s="76" t="str">
        <f t="shared" si="143"/>
        <v/>
      </c>
    </row>
    <row r="1492" spans="1:7">
      <c r="A1492" s="73" t="str">
        <f t="shared" si="138"/>
        <v/>
      </c>
      <c r="B1492" s="74" t="str">
        <f t="shared" si="139"/>
        <v/>
      </c>
      <c r="C1492" s="75" t="str">
        <f>IF(A1492="","",IF(variable,IF(A1492&lt;MortgageCalculator!$L$6*periods_per_year,start_rate,IF(MortgageCalculator!$L$10&gt;=0,MIN(MortgageCalculator!$L$7,start_rate+MortgageCalculator!$L$10*ROUNDUP((A1492-MortgageCalculator!$L$6*periods_per_year)/MortgageCalculator!$L$9,0)),MAX(MortgageCalculator!$L$8,start_rate+MortgageCalculator!$L$10*ROUNDUP((A1492-MortgageCalculator!$L$6*periods_per_year)/MortgageCalculator!$L$9,0)))),start_rate))</f>
        <v/>
      </c>
      <c r="D1492" s="76" t="str">
        <f t="shared" si="140"/>
        <v/>
      </c>
      <c r="E1492" s="76" t="str">
        <f t="shared" si="141"/>
        <v/>
      </c>
      <c r="F1492" s="76" t="str">
        <f t="shared" si="142"/>
        <v/>
      </c>
      <c r="G1492" s="76" t="str">
        <f t="shared" si="143"/>
        <v/>
      </c>
    </row>
    <row r="1493" spans="1:7">
      <c r="A1493" s="73" t="str">
        <f t="shared" si="138"/>
        <v/>
      </c>
      <c r="B1493" s="74" t="str">
        <f t="shared" si="139"/>
        <v/>
      </c>
      <c r="C1493" s="75" t="str">
        <f>IF(A1493="","",IF(variable,IF(A1493&lt;MortgageCalculator!$L$6*periods_per_year,start_rate,IF(MortgageCalculator!$L$10&gt;=0,MIN(MortgageCalculator!$L$7,start_rate+MortgageCalculator!$L$10*ROUNDUP((A1493-MortgageCalculator!$L$6*periods_per_year)/MortgageCalculator!$L$9,0)),MAX(MortgageCalculator!$L$8,start_rate+MortgageCalculator!$L$10*ROUNDUP((A1493-MortgageCalculator!$L$6*periods_per_year)/MortgageCalculator!$L$9,0)))),start_rate))</f>
        <v/>
      </c>
      <c r="D1493" s="76" t="str">
        <f t="shared" si="140"/>
        <v/>
      </c>
      <c r="E1493" s="76" t="str">
        <f t="shared" si="141"/>
        <v/>
      </c>
      <c r="F1493" s="76" t="str">
        <f t="shared" si="142"/>
        <v/>
      </c>
      <c r="G1493" s="76" t="str">
        <f t="shared" si="143"/>
        <v/>
      </c>
    </row>
    <row r="1494" spans="1:7">
      <c r="A1494" s="73" t="str">
        <f t="shared" si="138"/>
        <v/>
      </c>
      <c r="B1494" s="74" t="str">
        <f t="shared" si="139"/>
        <v/>
      </c>
      <c r="C1494" s="75" t="str">
        <f>IF(A1494="","",IF(variable,IF(A1494&lt;MortgageCalculator!$L$6*periods_per_year,start_rate,IF(MortgageCalculator!$L$10&gt;=0,MIN(MortgageCalculator!$L$7,start_rate+MortgageCalculator!$L$10*ROUNDUP((A1494-MortgageCalculator!$L$6*periods_per_year)/MortgageCalculator!$L$9,0)),MAX(MortgageCalculator!$L$8,start_rate+MortgageCalculator!$L$10*ROUNDUP((A1494-MortgageCalculator!$L$6*periods_per_year)/MortgageCalculator!$L$9,0)))),start_rate))</f>
        <v/>
      </c>
      <c r="D1494" s="76" t="str">
        <f t="shared" si="140"/>
        <v/>
      </c>
      <c r="E1494" s="76" t="str">
        <f t="shared" si="141"/>
        <v/>
      </c>
      <c r="F1494" s="76" t="str">
        <f t="shared" si="142"/>
        <v/>
      </c>
      <c r="G1494" s="76" t="str">
        <f t="shared" si="143"/>
        <v/>
      </c>
    </row>
    <row r="1495" spans="1:7">
      <c r="A1495" s="73" t="str">
        <f t="shared" si="138"/>
        <v/>
      </c>
      <c r="B1495" s="74" t="str">
        <f t="shared" si="139"/>
        <v/>
      </c>
      <c r="C1495" s="75" t="str">
        <f>IF(A1495="","",IF(variable,IF(A1495&lt;MortgageCalculator!$L$6*periods_per_year,start_rate,IF(MortgageCalculator!$L$10&gt;=0,MIN(MortgageCalculator!$L$7,start_rate+MortgageCalculator!$L$10*ROUNDUP((A1495-MortgageCalculator!$L$6*periods_per_year)/MortgageCalculator!$L$9,0)),MAX(MortgageCalculator!$L$8,start_rate+MortgageCalculator!$L$10*ROUNDUP((A1495-MortgageCalculator!$L$6*periods_per_year)/MortgageCalculator!$L$9,0)))),start_rate))</f>
        <v/>
      </c>
      <c r="D1495" s="76" t="str">
        <f t="shared" si="140"/>
        <v/>
      </c>
      <c r="E1495" s="76" t="str">
        <f t="shared" si="141"/>
        <v/>
      </c>
      <c r="F1495" s="76" t="str">
        <f t="shared" si="142"/>
        <v/>
      </c>
      <c r="G1495" s="76" t="str">
        <f t="shared" si="143"/>
        <v/>
      </c>
    </row>
    <row r="1496" spans="1:7">
      <c r="A1496" s="73" t="str">
        <f t="shared" si="138"/>
        <v/>
      </c>
      <c r="B1496" s="74" t="str">
        <f t="shared" si="139"/>
        <v/>
      </c>
      <c r="C1496" s="75" t="str">
        <f>IF(A1496="","",IF(variable,IF(A1496&lt;MortgageCalculator!$L$6*periods_per_year,start_rate,IF(MortgageCalculator!$L$10&gt;=0,MIN(MortgageCalculator!$L$7,start_rate+MortgageCalculator!$L$10*ROUNDUP((A1496-MortgageCalculator!$L$6*periods_per_year)/MortgageCalculator!$L$9,0)),MAX(MortgageCalculator!$L$8,start_rate+MortgageCalculator!$L$10*ROUNDUP((A1496-MortgageCalculator!$L$6*periods_per_year)/MortgageCalculator!$L$9,0)))),start_rate))</f>
        <v/>
      </c>
      <c r="D1496" s="76" t="str">
        <f t="shared" si="140"/>
        <v/>
      </c>
      <c r="E1496" s="76" t="str">
        <f t="shared" si="141"/>
        <v/>
      </c>
      <c r="F1496" s="76" t="str">
        <f t="shared" si="142"/>
        <v/>
      </c>
      <c r="G1496" s="76" t="str">
        <f t="shared" si="143"/>
        <v/>
      </c>
    </row>
    <row r="1497" spans="1:7">
      <c r="A1497" s="73" t="str">
        <f t="shared" si="138"/>
        <v/>
      </c>
      <c r="B1497" s="74" t="str">
        <f t="shared" si="139"/>
        <v/>
      </c>
      <c r="C1497" s="75" t="str">
        <f>IF(A1497="","",IF(variable,IF(A1497&lt;MortgageCalculator!$L$6*periods_per_year,start_rate,IF(MortgageCalculator!$L$10&gt;=0,MIN(MortgageCalculator!$L$7,start_rate+MortgageCalculator!$L$10*ROUNDUP((A1497-MortgageCalculator!$L$6*periods_per_year)/MortgageCalculator!$L$9,0)),MAX(MortgageCalculator!$L$8,start_rate+MortgageCalculator!$L$10*ROUNDUP((A1497-MortgageCalculator!$L$6*periods_per_year)/MortgageCalculator!$L$9,0)))),start_rate))</f>
        <v/>
      </c>
      <c r="D1497" s="76" t="str">
        <f t="shared" si="140"/>
        <v/>
      </c>
      <c r="E1497" s="76" t="str">
        <f t="shared" si="141"/>
        <v/>
      </c>
      <c r="F1497" s="76" t="str">
        <f t="shared" si="142"/>
        <v/>
      </c>
      <c r="G1497" s="76" t="str">
        <f t="shared" si="143"/>
        <v/>
      </c>
    </row>
    <row r="1498" spans="1:7">
      <c r="A1498" s="73" t="str">
        <f t="shared" si="138"/>
        <v/>
      </c>
      <c r="B1498" s="74" t="str">
        <f t="shared" si="139"/>
        <v/>
      </c>
      <c r="C1498" s="75" t="str">
        <f>IF(A1498="","",IF(variable,IF(A1498&lt;MortgageCalculator!$L$6*periods_per_year,start_rate,IF(MortgageCalculator!$L$10&gt;=0,MIN(MortgageCalculator!$L$7,start_rate+MortgageCalculator!$L$10*ROUNDUP((A1498-MortgageCalculator!$L$6*periods_per_year)/MortgageCalculator!$L$9,0)),MAX(MortgageCalculator!$L$8,start_rate+MortgageCalculator!$L$10*ROUNDUP((A1498-MortgageCalculator!$L$6*periods_per_year)/MortgageCalculator!$L$9,0)))),start_rate))</f>
        <v/>
      </c>
      <c r="D1498" s="76" t="str">
        <f t="shared" si="140"/>
        <v/>
      </c>
      <c r="E1498" s="76" t="str">
        <f t="shared" si="141"/>
        <v/>
      </c>
      <c r="F1498" s="76" t="str">
        <f t="shared" si="142"/>
        <v/>
      </c>
      <c r="G1498" s="76" t="str">
        <f t="shared" si="143"/>
        <v/>
      </c>
    </row>
    <row r="1499" spans="1:7">
      <c r="A1499" s="73" t="str">
        <f t="shared" si="138"/>
        <v/>
      </c>
      <c r="B1499" s="74" t="str">
        <f t="shared" si="139"/>
        <v/>
      </c>
      <c r="C1499" s="75" t="str">
        <f>IF(A1499="","",IF(variable,IF(A1499&lt;MortgageCalculator!$L$6*periods_per_year,start_rate,IF(MortgageCalculator!$L$10&gt;=0,MIN(MortgageCalculator!$L$7,start_rate+MortgageCalculator!$L$10*ROUNDUP((A1499-MortgageCalculator!$L$6*periods_per_year)/MortgageCalculator!$L$9,0)),MAX(MortgageCalculator!$L$8,start_rate+MortgageCalculator!$L$10*ROUNDUP((A1499-MortgageCalculator!$L$6*periods_per_year)/MortgageCalculator!$L$9,0)))),start_rate))</f>
        <v/>
      </c>
      <c r="D1499" s="76" t="str">
        <f t="shared" si="140"/>
        <v/>
      </c>
      <c r="E1499" s="76" t="str">
        <f t="shared" si="141"/>
        <v/>
      </c>
      <c r="F1499" s="76" t="str">
        <f t="shared" si="142"/>
        <v/>
      </c>
      <c r="G1499" s="76" t="str">
        <f t="shared" si="143"/>
        <v/>
      </c>
    </row>
    <row r="1500" spans="1:7">
      <c r="A1500" s="73" t="str">
        <f t="shared" si="138"/>
        <v/>
      </c>
      <c r="B1500" s="74" t="str">
        <f t="shared" si="139"/>
        <v/>
      </c>
      <c r="C1500" s="75" t="str">
        <f>IF(A1500="","",IF(variable,IF(A1500&lt;MortgageCalculator!$L$6*periods_per_year,start_rate,IF(MortgageCalculator!$L$10&gt;=0,MIN(MortgageCalculator!$L$7,start_rate+MortgageCalculator!$L$10*ROUNDUP((A1500-MortgageCalculator!$L$6*periods_per_year)/MortgageCalculator!$L$9,0)),MAX(MortgageCalculator!$L$8,start_rate+MortgageCalculator!$L$10*ROUNDUP((A1500-MortgageCalculator!$L$6*periods_per_year)/MortgageCalculator!$L$9,0)))),start_rate))</f>
        <v/>
      </c>
      <c r="D1500" s="76" t="str">
        <f t="shared" si="140"/>
        <v/>
      </c>
      <c r="E1500" s="76" t="str">
        <f t="shared" si="141"/>
        <v/>
      </c>
      <c r="F1500" s="76" t="str">
        <f t="shared" si="142"/>
        <v/>
      </c>
      <c r="G1500" s="76" t="str">
        <f t="shared" si="143"/>
        <v/>
      </c>
    </row>
    <row r="1501" spans="1:7">
      <c r="A1501" s="73" t="str">
        <f t="shared" si="138"/>
        <v/>
      </c>
      <c r="B1501" s="74" t="str">
        <f t="shared" si="139"/>
        <v/>
      </c>
      <c r="C1501" s="75" t="str">
        <f>IF(A1501="","",IF(variable,IF(A1501&lt;MortgageCalculator!$L$6*periods_per_year,start_rate,IF(MortgageCalculator!$L$10&gt;=0,MIN(MortgageCalculator!$L$7,start_rate+MortgageCalculator!$L$10*ROUNDUP((A1501-MortgageCalculator!$L$6*periods_per_year)/MortgageCalculator!$L$9,0)),MAX(MortgageCalculator!$L$8,start_rate+MortgageCalculator!$L$10*ROUNDUP((A1501-MortgageCalculator!$L$6*periods_per_year)/MortgageCalculator!$L$9,0)))),start_rate))</f>
        <v/>
      </c>
      <c r="D1501" s="76" t="str">
        <f t="shared" si="140"/>
        <v/>
      </c>
      <c r="E1501" s="76" t="str">
        <f t="shared" si="141"/>
        <v/>
      </c>
      <c r="F1501" s="76" t="str">
        <f t="shared" si="142"/>
        <v/>
      </c>
      <c r="G1501" s="76" t="str">
        <f t="shared" si="143"/>
        <v/>
      </c>
    </row>
    <row r="1502" spans="1:7">
      <c r="A1502" s="73" t="str">
        <f t="shared" si="138"/>
        <v/>
      </c>
      <c r="B1502" s="74" t="str">
        <f t="shared" si="139"/>
        <v/>
      </c>
      <c r="C1502" s="75" t="str">
        <f>IF(A1502="","",IF(variable,IF(A1502&lt;MortgageCalculator!$L$6*periods_per_year,start_rate,IF(MortgageCalculator!$L$10&gt;=0,MIN(MortgageCalculator!$L$7,start_rate+MortgageCalculator!$L$10*ROUNDUP((A1502-MortgageCalculator!$L$6*periods_per_year)/MortgageCalculator!$L$9,0)),MAX(MortgageCalculator!$L$8,start_rate+MortgageCalculator!$L$10*ROUNDUP((A1502-MortgageCalculator!$L$6*periods_per_year)/MortgageCalculator!$L$9,0)))),start_rate))</f>
        <v/>
      </c>
      <c r="D1502" s="76" t="str">
        <f t="shared" si="140"/>
        <v/>
      </c>
      <c r="E1502" s="76" t="str">
        <f t="shared" si="141"/>
        <v/>
      </c>
      <c r="F1502" s="76" t="str">
        <f t="shared" si="142"/>
        <v/>
      </c>
      <c r="G1502" s="76" t="str">
        <f t="shared" si="143"/>
        <v/>
      </c>
    </row>
    <row r="1503" spans="1:7">
      <c r="A1503" s="73" t="str">
        <f t="shared" si="138"/>
        <v/>
      </c>
      <c r="B1503" s="74" t="str">
        <f t="shared" si="139"/>
        <v/>
      </c>
      <c r="C1503" s="75" t="str">
        <f>IF(A1503="","",IF(variable,IF(A1503&lt;MortgageCalculator!$L$6*periods_per_year,start_rate,IF(MortgageCalculator!$L$10&gt;=0,MIN(MortgageCalculator!$L$7,start_rate+MortgageCalculator!$L$10*ROUNDUP((A1503-MortgageCalculator!$L$6*periods_per_year)/MortgageCalculator!$L$9,0)),MAX(MortgageCalculator!$L$8,start_rate+MortgageCalculator!$L$10*ROUNDUP((A1503-MortgageCalculator!$L$6*periods_per_year)/MortgageCalculator!$L$9,0)))),start_rate))</f>
        <v/>
      </c>
      <c r="D1503" s="76" t="str">
        <f t="shared" si="140"/>
        <v/>
      </c>
      <c r="E1503" s="76" t="str">
        <f t="shared" si="141"/>
        <v/>
      </c>
      <c r="F1503" s="76" t="str">
        <f t="shared" si="142"/>
        <v/>
      </c>
      <c r="G1503" s="76" t="str">
        <f t="shared" si="143"/>
        <v/>
      </c>
    </row>
    <row r="1504" spans="1:7">
      <c r="A1504" s="73" t="str">
        <f t="shared" si="138"/>
        <v/>
      </c>
      <c r="B1504" s="74" t="str">
        <f t="shared" si="139"/>
        <v/>
      </c>
      <c r="C1504" s="75" t="str">
        <f>IF(A1504="","",IF(variable,IF(A1504&lt;MortgageCalculator!$L$6*periods_per_year,start_rate,IF(MortgageCalculator!$L$10&gt;=0,MIN(MortgageCalculator!$L$7,start_rate+MortgageCalculator!$L$10*ROUNDUP((A1504-MortgageCalculator!$L$6*periods_per_year)/MortgageCalculator!$L$9,0)),MAX(MortgageCalculator!$L$8,start_rate+MortgageCalculator!$L$10*ROUNDUP((A1504-MortgageCalculator!$L$6*periods_per_year)/MortgageCalculator!$L$9,0)))),start_rate))</f>
        <v/>
      </c>
      <c r="D1504" s="76" t="str">
        <f t="shared" si="140"/>
        <v/>
      </c>
      <c r="E1504" s="76" t="str">
        <f t="shared" si="141"/>
        <v/>
      </c>
      <c r="F1504" s="76" t="str">
        <f t="shared" si="142"/>
        <v/>
      </c>
      <c r="G1504" s="76" t="str">
        <f t="shared" si="143"/>
        <v/>
      </c>
    </row>
    <row r="1505" spans="1:7">
      <c r="A1505" s="73" t="str">
        <f t="shared" si="138"/>
        <v/>
      </c>
      <c r="B1505" s="74" t="str">
        <f t="shared" si="139"/>
        <v/>
      </c>
      <c r="C1505" s="75" t="str">
        <f>IF(A1505="","",IF(variable,IF(A1505&lt;MortgageCalculator!$L$6*periods_per_year,start_rate,IF(MortgageCalculator!$L$10&gt;=0,MIN(MortgageCalculator!$L$7,start_rate+MortgageCalculator!$L$10*ROUNDUP((A1505-MortgageCalculator!$L$6*periods_per_year)/MortgageCalculator!$L$9,0)),MAX(MortgageCalculator!$L$8,start_rate+MortgageCalculator!$L$10*ROUNDUP((A1505-MortgageCalculator!$L$6*periods_per_year)/MortgageCalculator!$L$9,0)))),start_rate))</f>
        <v/>
      </c>
      <c r="D1505" s="76" t="str">
        <f t="shared" si="140"/>
        <v/>
      </c>
      <c r="E1505" s="76" t="str">
        <f t="shared" si="141"/>
        <v/>
      </c>
      <c r="F1505" s="76" t="str">
        <f t="shared" si="142"/>
        <v/>
      </c>
      <c r="G1505" s="76" t="str">
        <f t="shared" si="143"/>
        <v/>
      </c>
    </row>
    <row r="1506" spans="1:7">
      <c r="A1506" s="73" t="str">
        <f t="shared" si="138"/>
        <v/>
      </c>
      <c r="B1506" s="74" t="str">
        <f t="shared" si="139"/>
        <v/>
      </c>
      <c r="C1506" s="75" t="str">
        <f>IF(A1506="","",IF(variable,IF(A1506&lt;MortgageCalculator!$L$6*periods_per_year,start_rate,IF(MortgageCalculator!$L$10&gt;=0,MIN(MortgageCalculator!$L$7,start_rate+MortgageCalculator!$L$10*ROUNDUP((A1506-MortgageCalculator!$L$6*periods_per_year)/MortgageCalculator!$L$9,0)),MAX(MortgageCalculator!$L$8,start_rate+MortgageCalculator!$L$10*ROUNDUP((A1506-MortgageCalculator!$L$6*periods_per_year)/MortgageCalculator!$L$9,0)))),start_rate))</f>
        <v/>
      </c>
      <c r="D1506" s="76" t="str">
        <f t="shared" si="140"/>
        <v/>
      </c>
      <c r="E1506" s="76" t="str">
        <f t="shared" si="141"/>
        <v/>
      </c>
      <c r="F1506" s="76" t="str">
        <f t="shared" si="142"/>
        <v/>
      </c>
      <c r="G1506" s="76" t="str">
        <f t="shared" si="143"/>
        <v/>
      </c>
    </row>
    <row r="1507" spans="1:7">
      <c r="A1507" s="73" t="str">
        <f t="shared" si="138"/>
        <v/>
      </c>
      <c r="B1507" s="74" t="str">
        <f t="shared" si="139"/>
        <v/>
      </c>
      <c r="C1507" s="75" t="str">
        <f>IF(A1507="","",IF(variable,IF(A1507&lt;MortgageCalculator!$L$6*periods_per_year,start_rate,IF(MortgageCalculator!$L$10&gt;=0,MIN(MortgageCalculator!$L$7,start_rate+MortgageCalculator!$L$10*ROUNDUP((A1507-MortgageCalculator!$L$6*periods_per_year)/MortgageCalculator!$L$9,0)),MAX(MortgageCalculator!$L$8,start_rate+MortgageCalculator!$L$10*ROUNDUP((A1507-MortgageCalculator!$L$6*periods_per_year)/MortgageCalculator!$L$9,0)))),start_rate))</f>
        <v/>
      </c>
      <c r="D1507" s="76" t="str">
        <f t="shared" si="140"/>
        <v/>
      </c>
      <c r="E1507" s="76" t="str">
        <f t="shared" si="141"/>
        <v/>
      </c>
      <c r="F1507" s="76" t="str">
        <f t="shared" si="142"/>
        <v/>
      </c>
      <c r="G1507" s="76" t="str">
        <f t="shared" si="143"/>
        <v/>
      </c>
    </row>
    <row r="1508" spans="1:7">
      <c r="A1508" s="73" t="str">
        <f t="shared" si="138"/>
        <v/>
      </c>
      <c r="B1508" s="74" t="str">
        <f t="shared" si="139"/>
        <v/>
      </c>
      <c r="C1508" s="75" t="str">
        <f>IF(A1508="","",IF(variable,IF(A1508&lt;MortgageCalculator!$L$6*periods_per_year,start_rate,IF(MortgageCalculator!$L$10&gt;=0,MIN(MortgageCalculator!$L$7,start_rate+MortgageCalculator!$L$10*ROUNDUP((A1508-MortgageCalculator!$L$6*periods_per_year)/MortgageCalculator!$L$9,0)),MAX(MortgageCalculator!$L$8,start_rate+MortgageCalculator!$L$10*ROUNDUP((A1508-MortgageCalculator!$L$6*periods_per_year)/MortgageCalculator!$L$9,0)))),start_rate))</f>
        <v/>
      </c>
      <c r="D1508" s="76" t="str">
        <f t="shared" si="140"/>
        <v/>
      </c>
      <c r="E1508" s="76" t="str">
        <f t="shared" si="141"/>
        <v/>
      </c>
      <c r="F1508" s="76" t="str">
        <f t="shared" si="142"/>
        <v/>
      </c>
      <c r="G1508" s="76" t="str">
        <f t="shared" si="143"/>
        <v/>
      </c>
    </row>
    <row r="1509" spans="1:7">
      <c r="A1509" s="73" t="str">
        <f t="shared" si="138"/>
        <v/>
      </c>
      <c r="B1509" s="74" t="str">
        <f t="shared" si="139"/>
        <v/>
      </c>
      <c r="C1509" s="75" t="str">
        <f>IF(A1509="","",IF(variable,IF(A1509&lt;MortgageCalculator!$L$6*periods_per_year,start_rate,IF(MortgageCalculator!$L$10&gt;=0,MIN(MortgageCalculator!$L$7,start_rate+MortgageCalculator!$L$10*ROUNDUP((A1509-MortgageCalculator!$L$6*periods_per_year)/MortgageCalculator!$L$9,0)),MAX(MortgageCalculator!$L$8,start_rate+MortgageCalculator!$L$10*ROUNDUP((A1509-MortgageCalculator!$L$6*periods_per_year)/MortgageCalculator!$L$9,0)))),start_rate))</f>
        <v/>
      </c>
      <c r="D1509" s="76" t="str">
        <f t="shared" si="140"/>
        <v/>
      </c>
      <c r="E1509" s="76" t="str">
        <f t="shared" si="141"/>
        <v/>
      </c>
      <c r="F1509" s="76" t="str">
        <f t="shared" si="142"/>
        <v/>
      </c>
      <c r="G1509" s="76" t="str">
        <f t="shared" si="143"/>
        <v/>
      </c>
    </row>
    <row r="1510" spans="1:7">
      <c r="A1510" s="73" t="str">
        <f t="shared" si="138"/>
        <v/>
      </c>
      <c r="B1510" s="74" t="str">
        <f t="shared" si="139"/>
        <v/>
      </c>
      <c r="C1510" s="75" t="str">
        <f>IF(A1510="","",IF(variable,IF(A1510&lt;MortgageCalculator!$L$6*periods_per_year,start_rate,IF(MortgageCalculator!$L$10&gt;=0,MIN(MortgageCalculator!$L$7,start_rate+MortgageCalculator!$L$10*ROUNDUP((A1510-MortgageCalculator!$L$6*periods_per_year)/MortgageCalculator!$L$9,0)),MAX(MortgageCalculator!$L$8,start_rate+MortgageCalculator!$L$10*ROUNDUP((A1510-MortgageCalculator!$L$6*periods_per_year)/MortgageCalculator!$L$9,0)))),start_rate))</f>
        <v/>
      </c>
      <c r="D1510" s="76" t="str">
        <f t="shared" si="140"/>
        <v/>
      </c>
      <c r="E1510" s="76" t="str">
        <f t="shared" si="141"/>
        <v/>
      </c>
      <c r="F1510" s="76" t="str">
        <f t="shared" si="142"/>
        <v/>
      </c>
      <c r="G1510" s="76" t="str">
        <f t="shared" si="143"/>
        <v/>
      </c>
    </row>
    <row r="1511" spans="1:7">
      <c r="A1511" s="73" t="str">
        <f t="shared" si="138"/>
        <v/>
      </c>
      <c r="B1511" s="74" t="str">
        <f t="shared" si="139"/>
        <v/>
      </c>
      <c r="C1511" s="75" t="str">
        <f>IF(A1511="","",IF(variable,IF(A1511&lt;MortgageCalculator!$L$6*periods_per_year,start_rate,IF(MortgageCalculator!$L$10&gt;=0,MIN(MortgageCalculator!$L$7,start_rate+MortgageCalculator!$L$10*ROUNDUP((A1511-MortgageCalculator!$L$6*periods_per_year)/MortgageCalculator!$L$9,0)),MAX(MortgageCalculator!$L$8,start_rate+MortgageCalculator!$L$10*ROUNDUP((A1511-MortgageCalculator!$L$6*periods_per_year)/MortgageCalculator!$L$9,0)))),start_rate))</f>
        <v/>
      </c>
      <c r="D1511" s="76" t="str">
        <f t="shared" si="140"/>
        <v/>
      </c>
      <c r="E1511" s="76" t="str">
        <f t="shared" si="141"/>
        <v/>
      </c>
      <c r="F1511" s="76" t="str">
        <f t="shared" si="142"/>
        <v/>
      </c>
      <c r="G1511" s="76" t="str">
        <f t="shared" si="143"/>
        <v/>
      </c>
    </row>
    <row r="1512" spans="1:7">
      <c r="A1512" s="73" t="str">
        <f t="shared" si="138"/>
        <v/>
      </c>
      <c r="B1512" s="74" t="str">
        <f t="shared" si="139"/>
        <v/>
      </c>
      <c r="C1512" s="75" t="str">
        <f>IF(A1512="","",IF(variable,IF(A1512&lt;MortgageCalculator!$L$6*periods_per_year,start_rate,IF(MortgageCalculator!$L$10&gt;=0,MIN(MortgageCalculator!$L$7,start_rate+MortgageCalculator!$L$10*ROUNDUP((A1512-MortgageCalculator!$L$6*periods_per_year)/MortgageCalculator!$L$9,0)),MAX(MortgageCalculator!$L$8,start_rate+MortgageCalculator!$L$10*ROUNDUP((A1512-MortgageCalculator!$L$6*periods_per_year)/MortgageCalculator!$L$9,0)))),start_rate))</f>
        <v/>
      </c>
      <c r="D1512" s="76" t="str">
        <f t="shared" si="140"/>
        <v/>
      </c>
      <c r="E1512" s="76" t="str">
        <f t="shared" si="141"/>
        <v/>
      </c>
      <c r="F1512" s="76" t="str">
        <f t="shared" si="142"/>
        <v/>
      </c>
      <c r="G1512" s="76" t="str">
        <f t="shared" si="143"/>
        <v/>
      </c>
    </row>
    <row r="1513" spans="1:7">
      <c r="A1513" s="73" t="str">
        <f t="shared" si="138"/>
        <v/>
      </c>
      <c r="B1513" s="74" t="str">
        <f t="shared" si="139"/>
        <v/>
      </c>
      <c r="C1513" s="75" t="str">
        <f>IF(A1513="","",IF(variable,IF(A1513&lt;MortgageCalculator!$L$6*periods_per_year,start_rate,IF(MortgageCalculator!$L$10&gt;=0,MIN(MortgageCalculator!$L$7,start_rate+MortgageCalculator!$L$10*ROUNDUP((A1513-MortgageCalculator!$L$6*periods_per_year)/MortgageCalculator!$L$9,0)),MAX(MortgageCalculator!$L$8,start_rate+MortgageCalculator!$L$10*ROUNDUP((A1513-MortgageCalculator!$L$6*periods_per_year)/MortgageCalculator!$L$9,0)))),start_rate))</f>
        <v/>
      </c>
      <c r="D1513" s="76" t="str">
        <f t="shared" si="140"/>
        <v/>
      </c>
      <c r="E1513" s="76" t="str">
        <f t="shared" si="141"/>
        <v/>
      </c>
      <c r="F1513" s="76" t="str">
        <f t="shared" si="142"/>
        <v/>
      </c>
      <c r="G1513" s="76" t="str">
        <f t="shared" si="143"/>
        <v/>
      </c>
    </row>
    <row r="1514" spans="1:7">
      <c r="A1514" s="73" t="str">
        <f t="shared" si="138"/>
        <v/>
      </c>
      <c r="B1514" s="74" t="str">
        <f t="shared" si="139"/>
        <v/>
      </c>
      <c r="C1514" s="75" t="str">
        <f>IF(A1514="","",IF(variable,IF(A1514&lt;MortgageCalculator!$L$6*periods_per_year,start_rate,IF(MortgageCalculator!$L$10&gt;=0,MIN(MortgageCalculator!$L$7,start_rate+MortgageCalculator!$L$10*ROUNDUP((A1514-MortgageCalculator!$L$6*periods_per_year)/MortgageCalculator!$L$9,0)),MAX(MortgageCalculator!$L$8,start_rate+MortgageCalculator!$L$10*ROUNDUP((A1514-MortgageCalculator!$L$6*periods_per_year)/MortgageCalculator!$L$9,0)))),start_rate))</f>
        <v/>
      </c>
      <c r="D1514" s="76" t="str">
        <f t="shared" si="140"/>
        <v/>
      </c>
      <c r="E1514" s="76" t="str">
        <f t="shared" si="141"/>
        <v/>
      </c>
      <c r="F1514" s="76" t="str">
        <f t="shared" si="142"/>
        <v/>
      </c>
      <c r="G1514" s="76" t="str">
        <f t="shared" si="143"/>
        <v/>
      </c>
    </row>
    <row r="1515" spans="1:7">
      <c r="A1515" s="73" t="str">
        <f t="shared" si="138"/>
        <v/>
      </c>
      <c r="B1515" s="74" t="str">
        <f t="shared" si="139"/>
        <v/>
      </c>
      <c r="C1515" s="75" t="str">
        <f>IF(A1515="","",IF(variable,IF(A1515&lt;MortgageCalculator!$L$6*periods_per_year,start_rate,IF(MortgageCalculator!$L$10&gt;=0,MIN(MortgageCalculator!$L$7,start_rate+MortgageCalculator!$L$10*ROUNDUP((A1515-MortgageCalculator!$L$6*periods_per_year)/MortgageCalculator!$L$9,0)),MAX(MortgageCalculator!$L$8,start_rate+MortgageCalculator!$L$10*ROUNDUP((A1515-MortgageCalculator!$L$6*periods_per_year)/MortgageCalculator!$L$9,0)))),start_rate))</f>
        <v/>
      </c>
      <c r="D1515" s="76" t="str">
        <f t="shared" si="140"/>
        <v/>
      </c>
      <c r="E1515" s="76" t="str">
        <f t="shared" si="141"/>
        <v/>
      </c>
      <c r="F1515" s="76" t="str">
        <f t="shared" si="142"/>
        <v/>
      </c>
      <c r="G1515" s="76" t="str">
        <f t="shared" si="143"/>
        <v/>
      </c>
    </row>
    <row r="1516" spans="1:7">
      <c r="A1516" s="73" t="str">
        <f t="shared" si="138"/>
        <v/>
      </c>
      <c r="B1516" s="74" t="str">
        <f t="shared" si="139"/>
        <v/>
      </c>
      <c r="C1516" s="75" t="str">
        <f>IF(A1516="","",IF(variable,IF(A1516&lt;MortgageCalculator!$L$6*periods_per_year,start_rate,IF(MortgageCalculator!$L$10&gt;=0,MIN(MortgageCalculator!$L$7,start_rate+MortgageCalculator!$L$10*ROUNDUP((A1516-MortgageCalculator!$L$6*periods_per_year)/MortgageCalculator!$L$9,0)),MAX(MortgageCalculator!$L$8,start_rate+MortgageCalculator!$L$10*ROUNDUP((A1516-MortgageCalculator!$L$6*periods_per_year)/MortgageCalculator!$L$9,0)))),start_rate))</f>
        <v/>
      </c>
      <c r="D1516" s="76" t="str">
        <f t="shared" si="140"/>
        <v/>
      </c>
      <c r="E1516" s="76" t="str">
        <f t="shared" si="141"/>
        <v/>
      </c>
      <c r="F1516" s="76" t="str">
        <f t="shared" si="142"/>
        <v/>
      </c>
      <c r="G1516" s="76" t="str">
        <f t="shared" si="143"/>
        <v/>
      </c>
    </row>
    <row r="1517" spans="1:7">
      <c r="A1517" s="73" t="str">
        <f t="shared" si="138"/>
        <v/>
      </c>
      <c r="B1517" s="74" t="str">
        <f t="shared" si="139"/>
        <v/>
      </c>
      <c r="C1517" s="75" t="str">
        <f>IF(A1517="","",IF(variable,IF(A1517&lt;MortgageCalculator!$L$6*periods_per_year,start_rate,IF(MortgageCalculator!$L$10&gt;=0,MIN(MortgageCalculator!$L$7,start_rate+MortgageCalculator!$L$10*ROUNDUP((A1517-MortgageCalculator!$L$6*periods_per_year)/MortgageCalculator!$L$9,0)),MAX(MortgageCalculator!$L$8,start_rate+MortgageCalculator!$L$10*ROUNDUP((A1517-MortgageCalculator!$L$6*periods_per_year)/MortgageCalculator!$L$9,0)))),start_rate))</f>
        <v/>
      </c>
      <c r="D1517" s="76" t="str">
        <f t="shared" si="140"/>
        <v/>
      </c>
      <c r="E1517" s="76" t="str">
        <f t="shared" si="141"/>
        <v/>
      </c>
      <c r="F1517" s="76" t="str">
        <f t="shared" si="142"/>
        <v/>
      </c>
      <c r="G1517" s="76" t="str">
        <f t="shared" si="143"/>
        <v/>
      </c>
    </row>
    <row r="1518" spans="1:7">
      <c r="A1518" s="73" t="str">
        <f t="shared" si="138"/>
        <v/>
      </c>
      <c r="B1518" s="74" t="str">
        <f t="shared" si="139"/>
        <v/>
      </c>
      <c r="C1518" s="75" t="str">
        <f>IF(A1518="","",IF(variable,IF(A1518&lt;MortgageCalculator!$L$6*periods_per_year,start_rate,IF(MortgageCalculator!$L$10&gt;=0,MIN(MortgageCalculator!$L$7,start_rate+MortgageCalculator!$L$10*ROUNDUP((A1518-MortgageCalculator!$L$6*periods_per_year)/MortgageCalculator!$L$9,0)),MAX(MortgageCalculator!$L$8,start_rate+MortgageCalculator!$L$10*ROUNDUP((A1518-MortgageCalculator!$L$6*periods_per_year)/MortgageCalculator!$L$9,0)))),start_rate))</f>
        <v/>
      </c>
      <c r="D1518" s="76" t="str">
        <f t="shared" si="140"/>
        <v/>
      </c>
      <c r="E1518" s="76" t="str">
        <f t="shared" si="141"/>
        <v/>
      </c>
      <c r="F1518" s="76" t="str">
        <f t="shared" si="142"/>
        <v/>
      </c>
      <c r="G1518" s="76" t="str">
        <f t="shared" si="143"/>
        <v/>
      </c>
    </row>
    <row r="1519" spans="1:7">
      <c r="A1519" s="73" t="str">
        <f t="shared" si="138"/>
        <v/>
      </c>
      <c r="B1519" s="74" t="str">
        <f t="shared" si="139"/>
        <v/>
      </c>
      <c r="C1519" s="75" t="str">
        <f>IF(A1519="","",IF(variable,IF(A1519&lt;MortgageCalculator!$L$6*periods_per_year,start_rate,IF(MortgageCalculator!$L$10&gt;=0,MIN(MortgageCalculator!$L$7,start_rate+MortgageCalculator!$L$10*ROUNDUP((A1519-MortgageCalculator!$L$6*periods_per_year)/MortgageCalculator!$L$9,0)),MAX(MortgageCalculator!$L$8,start_rate+MortgageCalculator!$L$10*ROUNDUP((A1519-MortgageCalculator!$L$6*periods_per_year)/MortgageCalculator!$L$9,0)))),start_rate))</f>
        <v/>
      </c>
      <c r="D1519" s="76" t="str">
        <f t="shared" si="140"/>
        <v/>
      </c>
      <c r="E1519" s="76" t="str">
        <f t="shared" si="141"/>
        <v/>
      </c>
      <c r="F1519" s="76" t="str">
        <f t="shared" si="142"/>
        <v/>
      </c>
      <c r="G1519" s="76" t="str">
        <f t="shared" si="143"/>
        <v/>
      </c>
    </row>
    <row r="1520" spans="1:7">
      <c r="A1520" s="73" t="str">
        <f t="shared" si="138"/>
        <v/>
      </c>
      <c r="B1520" s="74" t="str">
        <f t="shared" si="139"/>
        <v/>
      </c>
      <c r="C1520" s="75" t="str">
        <f>IF(A1520="","",IF(variable,IF(A1520&lt;MortgageCalculator!$L$6*periods_per_year,start_rate,IF(MortgageCalculator!$L$10&gt;=0,MIN(MortgageCalculator!$L$7,start_rate+MortgageCalculator!$L$10*ROUNDUP((A1520-MortgageCalculator!$L$6*periods_per_year)/MortgageCalculator!$L$9,0)),MAX(MortgageCalculator!$L$8,start_rate+MortgageCalculator!$L$10*ROUNDUP((A1520-MortgageCalculator!$L$6*periods_per_year)/MortgageCalculator!$L$9,0)))),start_rate))</f>
        <v/>
      </c>
      <c r="D1520" s="76" t="str">
        <f t="shared" si="140"/>
        <v/>
      </c>
      <c r="E1520" s="76" t="str">
        <f t="shared" si="141"/>
        <v/>
      </c>
      <c r="F1520" s="76" t="str">
        <f t="shared" si="142"/>
        <v/>
      </c>
      <c r="G1520" s="76" t="str">
        <f t="shared" si="143"/>
        <v/>
      </c>
    </row>
    <row r="1521" spans="1:7">
      <c r="A1521" s="73" t="str">
        <f t="shared" si="138"/>
        <v/>
      </c>
      <c r="B1521" s="74" t="str">
        <f t="shared" si="139"/>
        <v/>
      </c>
      <c r="C1521" s="75" t="str">
        <f>IF(A1521="","",IF(variable,IF(A1521&lt;MortgageCalculator!$L$6*periods_per_year,start_rate,IF(MortgageCalculator!$L$10&gt;=0,MIN(MortgageCalculator!$L$7,start_rate+MortgageCalculator!$L$10*ROUNDUP((A1521-MortgageCalculator!$L$6*periods_per_year)/MortgageCalculator!$L$9,0)),MAX(MortgageCalculator!$L$8,start_rate+MortgageCalculator!$L$10*ROUNDUP((A1521-MortgageCalculator!$L$6*periods_per_year)/MortgageCalculator!$L$9,0)))),start_rate))</f>
        <v/>
      </c>
      <c r="D1521" s="76" t="str">
        <f t="shared" si="140"/>
        <v/>
      </c>
      <c r="E1521" s="76" t="str">
        <f t="shared" si="141"/>
        <v/>
      </c>
      <c r="F1521" s="76" t="str">
        <f t="shared" si="142"/>
        <v/>
      </c>
      <c r="G1521" s="76" t="str">
        <f t="shared" si="143"/>
        <v/>
      </c>
    </row>
    <row r="1522" spans="1:7">
      <c r="A1522" s="73" t="str">
        <f t="shared" si="138"/>
        <v/>
      </c>
      <c r="B1522" s="74" t="str">
        <f t="shared" si="139"/>
        <v/>
      </c>
      <c r="C1522" s="75" t="str">
        <f>IF(A1522="","",IF(variable,IF(A1522&lt;MortgageCalculator!$L$6*periods_per_year,start_rate,IF(MortgageCalculator!$L$10&gt;=0,MIN(MortgageCalculator!$L$7,start_rate+MortgageCalculator!$L$10*ROUNDUP((A1522-MortgageCalculator!$L$6*periods_per_year)/MortgageCalculator!$L$9,0)),MAX(MortgageCalculator!$L$8,start_rate+MortgageCalculator!$L$10*ROUNDUP((A1522-MortgageCalculator!$L$6*periods_per_year)/MortgageCalculator!$L$9,0)))),start_rate))</f>
        <v/>
      </c>
      <c r="D1522" s="76" t="str">
        <f t="shared" si="140"/>
        <v/>
      </c>
      <c r="E1522" s="76" t="str">
        <f t="shared" si="141"/>
        <v/>
      </c>
      <c r="F1522" s="76" t="str">
        <f t="shared" si="142"/>
        <v/>
      </c>
      <c r="G1522" s="76" t="str">
        <f t="shared" si="143"/>
        <v/>
      </c>
    </row>
    <row r="1523" spans="1:7">
      <c r="A1523" s="73" t="str">
        <f t="shared" si="138"/>
        <v/>
      </c>
      <c r="B1523" s="74" t="str">
        <f t="shared" si="139"/>
        <v/>
      </c>
      <c r="C1523" s="75" t="str">
        <f>IF(A1523="","",IF(variable,IF(A1523&lt;MortgageCalculator!$L$6*periods_per_year,start_rate,IF(MortgageCalculator!$L$10&gt;=0,MIN(MortgageCalculator!$L$7,start_rate+MortgageCalculator!$L$10*ROUNDUP((A1523-MortgageCalculator!$L$6*periods_per_year)/MortgageCalculator!$L$9,0)),MAX(MortgageCalculator!$L$8,start_rate+MortgageCalculator!$L$10*ROUNDUP((A1523-MortgageCalculator!$L$6*periods_per_year)/MortgageCalculator!$L$9,0)))),start_rate))</f>
        <v/>
      </c>
      <c r="D1523" s="76" t="str">
        <f t="shared" si="140"/>
        <v/>
      </c>
      <c r="E1523" s="76" t="str">
        <f t="shared" si="141"/>
        <v/>
      </c>
      <c r="F1523" s="76" t="str">
        <f t="shared" si="142"/>
        <v/>
      </c>
      <c r="G1523" s="76" t="str">
        <f t="shared" si="143"/>
        <v/>
      </c>
    </row>
    <row r="1524" spans="1:7">
      <c r="A1524" s="73" t="str">
        <f t="shared" si="138"/>
        <v/>
      </c>
      <c r="B1524" s="74" t="str">
        <f t="shared" si="139"/>
        <v/>
      </c>
      <c r="C1524" s="75" t="str">
        <f>IF(A1524="","",IF(variable,IF(A1524&lt;MortgageCalculator!$L$6*periods_per_year,start_rate,IF(MortgageCalculator!$L$10&gt;=0,MIN(MortgageCalculator!$L$7,start_rate+MortgageCalculator!$L$10*ROUNDUP((A1524-MortgageCalculator!$L$6*periods_per_year)/MortgageCalculator!$L$9,0)),MAX(MortgageCalculator!$L$8,start_rate+MortgageCalculator!$L$10*ROUNDUP((A1524-MortgageCalculator!$L$6*periods_per_year)/MortgageCalculator!$L$9,0)))),start_rate))</f>
        <v/>
      </c>
      <c r="D1524" s="76" t="str">
        <f t="shared" si="140"/>
        <v/>
      </c>
      <c r="E1524" s="76" t="str">
        <f t="shared" si="141"/>
        <v/>
      </c>
      <c r="F1524" s="76" t="str">
        <f t="shared" si="142"/>
        <v/>
      </c>
      <c r="G1524" s="76" t="str">
        <f t="shared" si="143"/>
        <v/>
      </c>
    </row>
    <row r="1525" spans="1:7">
      <c r="A1525" s="73" t="str">
        <f t="shared" si="138"/>
        <v/>
      </c>
      <c r="B1525" s="74" t="str">
        <f t="shared" si="139"/>
        <v/>
      </c>
      <c r="C1525" s="75" t="str">
        <f>IF(A1525="","",IF(variable,IF(A1525&lt;MortgageCalculator!$L$6*periods_per_year,start_rate,IF(MortgageCalculator!$L$10&gt;=0,MIN(MortgageCalculator!$L$7,start_rate+MortgageCalculator!$L$10*ROUNDUP((A1525-MortgageCalculator!$L$6*periods_per_year)/MortgageCalculator!$L$9,0)),MAX(MortgageCalculator!$L$8,start_rate+MortgageCalculator!$L$10*ROUNDUP((A1525-MortgageCalculator!$L$6*periods_per_year)/MortgageCalculator!$L$9,0)))),start_rate))</f>
        <v/>
      </c>
      <c r="D1525" s="76" t="str">
        <f t="shared" si="140"/>
        <v/>
      </c>
      <c r="E1525" s="76" t="str">
        <f t="shared" si="141"/>
        <v/>
      </c>
      <c r="F1525" s="76" t="str">
        <f t="shared" si="142"/>
        <v/>
      </c>
      <c r="G1525" s="76" t="str">
        <f t="shared" si="143"/>
        <v/>
      </c>
    </row>
    <row r="1526" spans="1:7">
      <c r="A1526" s="73" t="str">
        <f t="shared" si="138"/>
        <v/>
      </c>
      <c r="B1526" s="74" t="str">
        <f t="shared" si="139"/>
        <v/>
      </c>
      <c r="C1526" s="75" t="str">
        <f>IF(A1526="","",IF(variable,IF(A1526&lt;MortgageCalculator!$L$6*periods_per_year,start_rate,IF(MortgageCalculator!$L$10&gt;=0,MIN(MortgageCalculator!$L$7,start_rate+MortgageCalculator!$L$10*ROUNDUP((A1526-MortgageCalculator!$L$6*periods_per_year)/MortgageCalculator!$L$9,0)),MAX(MortgageCalculator!$L$8,start_rate+MortgageCalculator!$L$10*ROUNDUP((A1526-MortgageCalculator!$L$6*periods_per_year)/MortgageCalculator!$L$9,0)))),start_rate))</f>
        <v/>
      </c>
      <c r="D1526" s="76" t="str">
        <f t="shared" si="140"/>
        <v/>
      </c>
      <c r="E1526" s="76" t="str">
        <f t="shared" si="141"/>
        <v/>
      </c>
      <c r="F1526" s="76" t="str">
        <f t="shared" si="142"/>
        <v/>
      </c>
      <c r="G1526" s="76" t="str">
        <f t="shared" si="143"/>
        <v/>
      </c>
    </row>
    <row r="1527" spans="1:7">
      <c r="A1527" s="73" t="str">
        <f t="shared" si="138"/>
        <v/>
      </c>
      <c r="B1527" s="74" t="str">
        <f t="shared" si="139"/>
        <v/>
      </c>
      <c r="C1527" s="75" t="str">
        <f>IF(A1527="","",IF(variable,IF(A1527&lt;MortgageCalculator!$L$6*periods_per_year,start_rate,IF(MortgageCalculator!$L$10&gt;=0,MIN(MortgageCalculator!$L$7,start_rate+MortgageCalculator!$L$10*ROUNDUP((A1527-MortgageCalculator!$L$6*periods_per_year)/MortgageCalculator!$L$9,0)),MAX(MortgageCalculator!$L$8,start_rate+MortgageCalculator!$L$10*ROUNDUP((A1527-MortgageCalculator!$L$6*periods_per_year)/MortgageCalculator!$L$9,0)))),start_rate))</f>
        <v/>
      </c>
      <c r="D1527" s="76" t="str">
        <f t="shared" si="140"/>
        <v/>
      </c>
      <c r="E1527" s="76" t="str">
        <f t="shared" si="141"/>
        <v/>
      </c>
      <c r="F1527" s="76" t="str">
        <f t="shared" si="142"/>
        <v/>
      </c>
      <c r="G1527" s="76" t="str">
        <f t="shared" si="143"/>
        <v/>
      </c>
    </row>
    <row r="1528" spans="1:7">
      <c r="A1528" s="73" t="str">
        <f t="shared" si="138"/>
        <v/>
      </c>
      <c r="B1528" s="74" t="str">
        <f t="shared" si="139"/>
        <v/>
      </c>
      <c r="C1528" s="75" t="str">
        <f>IF(A1528="","",IF(variable,IF(A1528&lt;MortgageCalculator!$L$6*periods_per_year,start_rate,IF(MortgageCalculator!$L$10&gt;=0,MIN(MortgageCalculator!$L$7,start_rate+MortgageCalculator!$L$10*ROUNDUP((A1528-MortgageCalculator!$L$6*periods_per_year)/MortgageCalculator!$L$9,0)),MAX(MortgageCalculator!$L$8,start_rate+MortgageCalculator!$L$10*ROUNDUP((A1528-MortgageCalculator!$L$6*periods_per_year)/MortgageCalculator!$L$9,0)))),start_rate))</f>
        <v/>
      </c>
      <c r="D1528" s="76" t="str">
        <f t="shared" si="140"/>
        <v/>
      </c>
      <c r="E1528" s="76" t="str">
        <f t="shared" si="141"/>
        <v/>
      </c>
      <c r="F1528" s="76" t="str">
        <f t="shared" si="142"/>
        <v/>
      </c>
      <c r="G1528" s="76" t="str">
        <f t="shared" si="143"/>
        <v/>
      </c>
    </row>
    <row r="1529" spans="1:7">
      <c r="A1529" s="73" t="str">
        <f t="shared" si="138"/>
        <v/>
      </c>
      <c r="B1529" s="74" t="str">
        <f t="shared" si="139"/>
        <v/>
      </c>
      <c r="C1529" s="75" t="str">
        <f>IF(A1529="","",IF(variable,IF(A1529&lt;MortgageCalculator!$L$6*periods_per_year,start_rate,IF(MortgageCalculator!$L$10&gt;=0,MIN(MortgageCalculator!$L$7,start_rate+MortgageCalculator!$L$10*ROUNDUP((A1529-MortgageCalculator!$L$6*periods_per_year)/MortgageCalculator!$L$9,0)),MAX(MortgageCalculator!$L$8,start_rate+MortgageCalculator!$L$10*ROUNDUP((A1529-MortgageCalculator!$L$6*periods_per_year)/MortgageCalculator!$L$9,0)))),start_rate))</f>
        <v/>
      </c>
      <c r="D1529" s="76" t="str">
        <f t="shared" si="140"/>
        <v/>
      </c>
      <c r="E1529" s="76" t="str">
        <f t="shared" si="141"/>
        <v/>
      </c>
      <c r="F1529" s="76" t="str">
        <f t="shared" si="142"/>
        <v/>
      </c>
      <c r="G1529" s="76" t="str">
        <f t="shared" si="143"/>
        <v/>
      </c>
    </row>
    <row r="1530" spans="1:7">
      <c r="A1530" s="73" t="str">
        <f t="shared" si="138"/>
        <v/>
      </c>
      <c r="B1530" s="74" t="str">
        <f t="shared" si="139"/>
        <v/>
      </c>
      <c r="C1530" s="75" t="str">
        <f>IF(A1530="","",IF(variable,IF(A1530&lt;MortgageCalculator!$L$6*periods_per_year,start_rate,IF(MortgageCalculator!$L$10&gt;=0,MIN(MortgageCalculator!$L$7,start_rate+MortgageCalculator!$L$10*ROUNDUP((A1530-MortgageCalculator!$L$6*periods_per_year)/MortgageCalculator!$L$9,0)),MAX(MortgageCalculator!$L$8,start_rate+MortgageCalculator!$L$10*ROUNDUP((A1530-MortgageCalculator!$L$6*periods_per_year)/MortgageCalculator!$L$9,0)))),start_rate))</f>
        <v/>
      </c>
      <c r="D1530" s="76" t="str">
        <f t="shared" si="140"/>
        <v/>
      </c>
      <c r="E1530" s="76" t="str">
        <f t="shared" si="141"/>
        <v/>
      </c>
      <c r="F1530" s="76" t="str">
        <f t="shared" si="142"/>
        <v/>
      </c>
      <c r="G1530" s="76" t="str">
        <f t="shared" si="143"/>
        <v/>
      </c>
    </row>
    <row r="1531" spans="1:7">
      <c r="A1531" s="73" t="str">
        <f t="shared" si="138"/>
        <v/>
      </c>
      <c r="B1531" s="74" t="str">
        <f t="shared" si="139"/>
        <v/>
      </c>
      <c r="C1531" s="75" t="str">
        <f>IF(A1531="","",IF(variable,IF(A1531&lt;MortgageCalculator!$L$6*periods_per_year,start_rate,IF(MortgageCalculator!$L$10&gt;=0,MIN(MortgageCalculator!$L$7,start_rate+MortgageCalculator!$L$10*ROUNDUP((A1531-MortgageCalculator!$L$6*periods_per_year)/MortgageCalculator!$L$9,0)),MAX(MortgageCalculator!$L$8,start_rate+MortgageCalculator!$L$10*ROUNDUP((A1531-MortgageCalculator!$L$6*periods_per_year)/MortgageCalculator!$L$9,0)))),start_rate))</f>
        <v/>
      </c>
      <c r="D1531" s="76" t="str">
        <f t="shared" si="140"/>
        <v/>
      </c>
      <c r="E1531" s="76" t="str">
        <f t="shared" si="141"/>
        <v/>
      </c>
      <c r="F1531" s="76" t="str">
        <f t="shared" si="142"/>
        <v/>
      </c>
      <c r="G1531" s="76" t="str">
        <f t="shared" si="143"/>
        <v/>
      </c>
    </row>
    <row r="1532" spans="1:7">
      <c r="A1532" s="73" t="str">
        <f t="shared" si="138"/>
        <v/>
      </c>
      <c r="B1532" s="74" t="str">
        <f t="shared" si="139"/>
        <v/>
      </c>
      <c r="C1532" s="75" t="str">
        <f>IF(A1532="","",IF(variable,IF(A1532&lt;MortgageCalculator!$L$6*periods_per_year,start_rate,IF(MortgageCalculator!$L$10&gt;=0,MIN(MortgageCalculator!$L$7,start_rate+MortgageCalculator!$L$10*ROUNDUP((A1532-MortgageCalculator!$L$6*periods_per_year)/MortgageCalculator!$L$9,0)),MAX(MortgageCalculator!$L$8,start_rate+MortgageCalculator!$L$10*ROUNDUP((A1532-MortgageCalculator!$L$6*periods_per_year)/MortgageCalculator!$L$9,0)))),start_rate))</f>
        <v/>
      </c>
      <c r="D1532" s="76" t="str">
        <f t="shared" si="140"/>
        <v/>
      </c>
      <c r="E1532" s="76" t="str">
        <f t="shared" si="141"/>
        <v/>
      </c>
      <c r="F1532" s="76" t="str">
        <f t="shared" si="142"/>
        <v/>
      </c>
      <c r="G1532" s="76" t="str">
        <f t="shared" si="143"/>
        <v/>
      </c>
    </row>
    <row r="1533" spans="1:7">
      <c r="A1533" s="73" t="str">
        <f t="shared" si="138"/>
        <v/>
      </c>
      <c r="B1533" s="74" t="str">
        <f t="shared" si="139"/>
        <v/>
      </c>
      <c r="C1533" s="75" t="str">
        <f>IF(A1533="","",IF(variable,IF(A1533&lt;MortgageCalculator!$L$6*periods_per_year,start_rate,IF(MortgageCalculator!$L$10&gt;=0,MIN(MortgageCalculator!$L$7,start_rate+MortgageCalculator!$L$10*ROUNDUP((A1533-MortgageCalculator!$L$6*periods_per_year)/MortgageCalculator!$L$9,0)),MAX(MortgageCalculator!$L$8,start_rate+MortgageCalculator!$L$10*ROUNDUP((A1533-MortgageCalculator!$L$6*periods_per_year)/MortgageCalculator!$L$9,0)))),start_rate))</f>
        <v/>
      </c>
      <c r="D1533" s="76" t="str">
        <f t="shared" si="140"/>
        <v/>
      </c>
      <c r="E1533" s="76" t="str">
        <f t="shared" si="141"/>
        <v/>
      </c>
      <c r="F1533" s="76" t="str">
        <f t="shared" si="142"/>
        <v/>
      </c>
      <c r="G1533" s="76" t="str">
        <f t="shared" si="143"/>
        <v/>
      </c>
    </row>
    <row r="1534" spans="1:7">
      <c r="A1534" s="73" t="str">
        <f t="shared" si="138"/>
        <v/>
      </c>
      <c r="B1534" s="74" t="str">
        <f t="shared" si="139"/>
        <v/>
      </c>
      <c r="C1534" s="75" t="str">
        <f>IF(A1534="","",IF(variable,IF(A1534&lt;MortgageCalculator!$L$6*periods_per_year,start_rate,IF(MortgageCalculator!$L$10&gt;=0,MIN(MortgageCalculator!$L$7,start_rate+MortgageCalculator!$L$10*ROUNDUP((A1534-MortgageCalculator!$L$6*periods_per_year)/MortgageCalculator!$L$9,0)),MAX(MortgageCalculator!$L$8,start_rate+MortgageCalculator!$L$10*ROUNDUP((A1534-MortgageCalculator!$L$6*periods_per_year)/MortgageCalculator!$L$9,0)))),start_rate))</f>
        <v/>
      </c>
      <c r="D1534" s="76" t="str">
        <f t="shared" si="140"/>
        <v/>
      </c>
      <c r="E1534" s="76" t="str">
        <f t="shared" si="141"/>
        <v/>
      </c>
      <c r="F1534" s="76" t="str">
        <f t="shared" si="142"/>
        <v/>
      </c>
      <c r="G1534" s="76" t="str">
        <f t="shared" si="143"/>
        <v/>
      </c>
    </row>
    <row r="1535" spans="1:7">
      <c r="A1535" s="73" t="str">
        <f t="shared" si="138"/>
        <v/>
      </c>
      <c r="B1535" s="74" t="str">
        <f t="shared" si="139"/>
        <v/>
      </c>
      <c r="C1535" s="75" t="str">
        <f>IF(A1535="","",IF(variable,IF(A1535&lt;MortgageCalculator!$L$6*periods_per_year,start_rate,IF(MortgageCalculator!$L$10&gt;=0,MIN(MortgageCalculator!$L$7,start_rate+MortgageCalculator!$L$10*ROUNDUP((A1535-MortgageCalculator!$L$6*periods_per_year)/MortgageCalculator!$L$9,0)),MAX(MortgageCalculator!$L$8,start_rate+MortgageCalculator!$L$10*ROUNDUP((A1535-MortgageCalculator!$L$6*periods_per_year)/MortgageCalculator!$L$9,0)))),start_rate))</f>
        <v/>
      </c>
      <c r="D1535" s="76" t="str">
        <f t="shared" si="140"/>
        <v/>
      </c>
      <c r="E1535" s="76" t="str">
        <f t="shared" si="141"/>
        <v/>
      </c>
      <c r="F1535" s="76" t="str">
        <f t="shared" si="142"/>
        <v/>
      </c>
      <c r="G1535" s="76" t="str">
        <f t="shared" si="143"/>
        <v/>
      </c>
    </row>
    <row r="1536" spans="1:7">
      <c r="A1536" s="73" t="str">
        <f t="shared" si="138"/>
        <v/>
      </c>
      <c r="B1536" s="74" t="str">
        <f t="shared" si="139"/>
        <v/>
      </c>
      <c r="C1536" s="75" t="str">
        <f>IF(A1536="","",IF(variable,IF(A1536&lt;MortgageCalculator!$L$6*periods_per_year,start_rate,IF(MortgageCalculator!$L$10&gt;=0,MIN(MortgageCalculator!$L$7,start_rate+MortgageCalculator!$L$10*ROUNDUP((A1536-MortgageCalculator!$L$6*periods_per_year)/MortgageCalculator!$L$9,0)),MAX(MortgageCalculator!$L$8,start_rate+MortgageCalculator!$L$10*ROUNDUP((A1536-MortgageCalculator!$L$6*periods_per_year)/MortgageCalculator!$L$9,0)))),start_rate))</f>
        <v/>
      </c>
      <c r="D1536" s="76" t="str">
        <f t="shared" si="140"/>
        <v/>
      </c>
      <c r="E1536" s="76" t="str">
        <f t="shared" si="141"/>
        <v/>
      </c>
      <c r="F1536" s="76" t="str">
        <f t="shared" si="142"/>
        <v/>
      </c>
      <c r="G1536" s="76" t="str">
        <f t="shared" si="143"/>
        <v/>
      </c>
    </row>
    <row r="1537" spans="1:7">
      <c r="A1537" s="73" t="str">
        <f t="shared" si="138"/>
        <v/>
      </c>
      <c r="B1537" s="74" t="str">
        <f t="shared" si="139"/>
        <v/>
      </c>
      <c r="C1537" s="75" t="str">
        <f>IF(A1537="","",IF(variable,IF(A1537&lt;MortgageCalculator!$L$6*periods_per_year,start_rate,IF(MortgageCalculator!$L$10&gt;=0,MIN(MortgageCalculator!$L$7,start_rate+MortgageCalculator!$L$10*ROUNDUP((A1537-MortgageCalculator!$L$6*periods_per_year)/MortgageCalculator!$L$9,0)),MAX(MortgageCalculator!$L$8,start_rate+MortgageCalculator!$L$10*ROUNDUP((A1537-MortgageCalculator!$L$6*periods_per_year)/MortgageCalculator!$L$9,0)))),start_rate))</f>
        <v/>
      </c>
      <c r="D1537" s="76" t="str">
        <f t="shared" si="140"/>
        <v/>
      </c>
      <c r="E1537" s="76" t="str">
        <f t="shared" si="141"/>
        <v/>
      </c>
      <c r="F1537" s="76" t="str">
        <f t="shared" si="142"/>
        <v/>
      </c>
      <c r="G1537" s="76" t="str">
        <f t="shared" si="143"/>
        <v/>
      </c>
    </row>
    <row r="1538" spans="1:7">
      <c r="A1538" s="73" t="str">
        <f t="shared" si="138"/>
        <v/>
      </c>
      <c r="B1538" s="74" t="str">
        <f t="shared" si="139"/>
        <v/>
      </c>
      <c r="C1538" s="75" t="str">
        <f>IF(A1538="","",IF(variable,IF(A1538&lt;MortgageCalculator!$L$6*periods_per_year,start_rate,IF(MortgageCalculator!$L$10&gt;=0,MIN(MortgageCalculator!$L$7,start_rate+MortgageCalculator!$L$10*ROUNDUP((A1538-MortgageCalculator!$L$6*periods_per_year)/MortgageCalculator!$L$9,0)),MAX(MortgageCalculator!$L$8,start_rate+MortgageCalculator!$L$10*ROUNDUP((A1538-MortgageCalculator!$L$6*periods_per_year)/MortgageCalculator!$L$9,0)))),start_rate))</f>
        <v/>
      </c>
      <c r="D1538" s="76" t="str">
        <f t="shared" si="140"/>
        <v/>
      </c>
      <c r="E1538" s="76" t="str">
        <f t="shared" si="141"/>
        <v/>
      </c>
      <c r="F1538" s="76" t="str">
        <f t="shared" si="142"/>
        <v/>
      </c>
      <c r="G1538" s="76" t="str">
        <f t="shared" si="143"/>
        <v/>
      </c>
    </row>
    <row r="1539" spans="1:7">
      <c r="A1539" s="73" t="str">
        <f t="shared" si="138"/>
        <v/>
      </c>
      <c r="B1539" s="74" t="str">
        <f t="shared" si="139"/>
        <v/>
      </c>
      <c r="C1539" s="75" t="str">
        <f>IF(A1539="","",IF(variable,IF(A1539&lt;MortgageCalculator!$L$6*periods_per_year,start_rate,IF(MortgageCalculator!$L$10&gt;=0,MIN(MortgageCalculator!$L$7,start_rate+MortgageCalculator!$L$10*ROUNDUP((A1539-MortgageCalculator!$L$6*periods_per_year)/MortgageCalculator!$L$9,0)),MAX(MortgageCalculator!$L$8,start_rate+MortgageCalculator!$L$10*ROUNDUP((A1539-MortgageCalculator!$L$6*periods_per_year)/MortgageCalculator!$L$9,0)))),start_rate))</f>
        <v/>
      </c>
      <c r="D1539" s="76" t="str">
        <f t="shared" si="140"/>
        <v/>
      </c>
      <c r="E1539" s="76" t="str">
        <f t="shared" si="141"/>
        <v/>
      </c>
      <c r="F1539" s="76" t="str">
        <f t="shared" si="142"/>
        <v/>
      </c>
      <c r="G1539" s="76" t="str">
        <f t="shared" si="143"/>
        <v/>
      </c>
    </row>
    <row r="1540" spans="1:7">
      <c r="A1540" s="73" t="str">
        <f t="shared" ref="A1540:A1563" si="144">IF(G1539="","",IF(OR(A1539&gt;=nper,ROUND(G1539,2)&lt;=0),"",A1539+1))</f>
        <v/>
      </c>
      <c r="B1540" s="74" t="str">
        <f t="shared" ref="B1540:B1563" si="145">IF(A1540="","",IF(OR(periods_per_year=26,periods_per_year=52),IF(periods_per_year=26,IF(A1540=1,fpdate,B1539+14),IF(periods_per_year=52,IF(A1540=1,fpdate,B1539+7),"n/a")),IF(periods_per_year=24,DATE(YEAR(fpdate),MONTH(fpdate)+(A1540-1)/2+IF(AND(DAY(fpdate)&gt;=15,MOD(A1540,2)=0),1,0),IF(MOD(A1540,2)=0,IF(DAY(fpdate)&gt;=15,DAY(fpdate)-14,DAY(fpdate)+14),DAY(fpdate))),IF(DAY(DATE(YEAR(fpdate),MONTH(fpdate)+A1540-1,DAY(fpdate)))&lt;&gt;DAY(fpdate),DATE(YEAR(fpdate),MONTH(fpdate)+A1540,0),DATE(YEAR(fpdate),MONTH(fpdate)+A1540-1,DAY(fpdate))))))</f>
        <v/>
      </c>
      <c r="C1540" s="75" t="str">
        <f>IF(A1540="","",IF(variable,IF(A1540&lt;MortgageCalculator!$L$6*periods_per_year,start_rate,IF(MortgageCalculator!$L$10&gt;=0,MIN(MortgageCalculator!$L$7,start_rate+MortgageCalculator!$L$10*ROUNDUP((A1540-MortgageCalculator!$L$6*periods_per_year)/MortgageCalculator!$L$9,0)),MAX(MortgageCalculator!$L$8,start_rate+MortgageCalculator!$L$10*ROUNDUP((A1540-MortgageCalculator!$L$6*periods_per_year)/MortgageCalculator!$L$9,0)))),start_rate))</f>
        <v/>
      </c>
      <c r="D1540" s="76" t="str">
        <f t="shared" ref="D1540:D1563" si="146">IF(A1540="","",ROUND((((1+C1540/CP)^(CP/periods_per_year))-1)*G1539,2))</f>
        <v/>
      </c>
      <c r="E1540" s="76" t="str">
        <f t="shared" ref="E1540:E1563" si="147">IF(A1540="","",IF(A1540=nper,G1539+D1540,MIN(G1539+D1540,IF(C1540=C1539,E1539,ROUND(-PMT(((1+C1540/CP)^(CP/periods_per_year))-1,nper-A1540+1,G1539),2)))))</f>
        <v/>
      </c>
      <c r="F1540" s="76" t="str">
        <f t="shared" ref="F1540:F1563" si="148">IF(A1540="","",E1540-D1540)</f>
        <v/>
      </c>
      <c r="G1540" s="76" t="str">
        <f t="shared" ref="G1540:G1563" si="149">IF(A1540="","",G1539-F1540)</f>
        <v/>
      </c>
    </row>
    <row r="1541" spans="1:7">
      <c r="A1541" s="73" t="str">
        <f t="shared" si="144"/>
        <v/>
      </c>
      <c r="B1541" s="74" t="str">
        <f t="shared" si="145"/>
        <v/>
      </c>
      <c r="C1541" s="75" t="str">
        <f>IF(A1541="","",IF(variable,IF(A1541&lt;MortgageCalculator!$L$6*periods_per_year,start_rate,IF(MortgageCalculator!$L$10&gt;=0,MIN(MortgageCalculator!$L$7,start_rate+MortgageCalculator!$L$10*ROUNDUP((A1541-MortgageCalculator!$L$6*periods_per_year)/MortgageCalculator!$L$9,0)),MAX(MortgageCalculator!$L$8,start_rate+MortgageCalculator!$L$10*ROUNDUP((A1541-MortgageCalculator!$L$6*periods_per_year)/MortgageCalculator!$L$9,0)))),start_rate))</f>
        <v/>
      </c>
      <c r="D1541" s="76" t="str">
        <f t="shared" si="146"/>
        <v/>
      </c>
      <c r="E1541" s="76" t="str">
        <f t="shared" si="147"/>
        <v/>
      </c>
      <c r="F1541" s="76" t="str">
        <f t="shared" si="148"/>
        <v/>
      </c>
      <c r="G1541" s="76" t="str">
        <f t="shared" si="149"/>
        <v/>
      </c>
    </row>
    <row r="1542" spans="1:7">
      <c r="A1542" s="73" t="str">
        <f t="shared" si="144"/>
        <v/>
      </c>
      <c r="B1542" s="74" t="str">
        <f t="shared" si="145"/>
        <v/>
      </c>
      <c r="C1542" s="75" t="str">
        <f>IF(A1542="","",IF(variable,IF(A1542&lt;MortgageCalculator!$L$6*periods_per_year,start_rate,IF(MortgageCalculator!$L$10&gt;=0,MIN(MortgageCalculator!$L$7,start_rate+MortgageCalculator!$L$10*ROUNDUP((A1542-MortgageCalculator!$L$6*periods_per_year)/MortgageCalculator!$L$9,0)),MAX(MortgageCalculator!$L$8,start_rate+MortgageCalculator!$L$10*ROUNDUP((A1542-MortgageCalculator!$L$6*periods_per_year)/MortgageCalculator!$L$9,0)))),start_rate))</f>
        <v/>
      </c>
      <c r="D1542" s="76" t="str">
        <f t="shared" si="146"/>
        <v/>
      </c>
      <c r="E1542" s="76" t="str">
        <f t="shared" si="147"/>
        <v/>
      </c>
      <c r="F1542" s="76" t="str">
        <f t="shared" si="148"/>
        <v/>
      </c>
      <c r="G1542" s="76" t="str">
        <f t="shared" si="149"/>
        <v/>
      </c>
    </row>
    <row r="1543" spans="1:7">
      <c r="A1543" s="73" t="str">
        <f t="shared" si="144"/>
        <v/>
      </c>
      <c r="B1543" s="74" t="str">
        <f t="shared" si="145"/>
        <v/>
      </c>
      <c r="C1543" s="75" t="str">
        <f>IF(A1543="","",IF(variable,IF(A1543&lt;MortgageCalculator!$L$6*periods_per_year,start_rate,IF(MortgageCalculator!$L$10&gt;=0,MIN(MortgageCalculator!$L$7,start_rate+MortgageCalculator!$L$10*ROUNDUP((A1543-MortgageCalculator!$L$6*periods_per_year)/MortgageCalculator!$L$9,0)),MAX(MortgageCalculator!$L$8,start_rate+MortgageCalculator!$L$10*ROUNDUP((A1543-MortgageCalculator!$L$6*periods_per_year)/MortgageCalculator!$L$9,0)))),start_rate))</f>
        <v/>
      </c>
      <c r="D1543" s="76" t="str">
        <f t="shared" si="146"/>
        <v/>
      </c>
      <c r="E1543" s="76" t="str">
        <f t="shared" si="147"/>
        <v/>
      </c>
      <c r="F1543" s="76" t="str">
        <f t="shared" si="148"/>
        <v/>
      </c>
      <c r="G1543" s="76" t="str">
        <f t="shared" si="149"/>
        <v/>
      </c>
    </row>
    <row r="1544" spans="1:7">
      <c r="A1544" s="73" t="str">
        <f t="shared" si="144"/>
        <v/>
      </c>
      <c r="B1544" s="74" t="str">
        <f t="shared" si="145"/>
        <v/>
      </c>
      <c r="C1544" s="75" t="str">
        <f>IF(A1544="","",IF(variable,IF(A1544&lt;MortgageCalculator!$L$6*periods_per_year,start_rate,IF(MortgageCalculator!$L$10&gt;=0,MIN(MortgageCalculator!$L$7,start_rate+MortgageCalculator!$L$10*ROUNDUP((A1544-MortgageCalculator!$L$6*periods_per_year)/MortgageCalculator!$L$9,0)),MAX(MortgageCalculator!$L$8,start_rate+MortgageCalculator!$L$10*ROUNDUP((A1544-MortgageCalculator!$L$6*periods_per_year)/MortgageCalculator!$L$9,0)))),start_rate))</f>
        <v/>
      </c>
      <c r="D1544" s="76" t="str">
        <f t="shared" si="146"/>
        <v/>
      </c>
      <c r="E1544" s="76" t="str">
        <f t="shared" si="147"/>
        <v/>
      </c>
      <c r="F1544" s="76" t="str">
        <f t="shared" si="148"/>
        <v/>
      </c>
      <c r="G1544" s="76" t="str">
        <f t="shared" si="149"/>
        <v/>
      </c>
    </row>
    <row r="1545" spans="1:7">
      <c r="A1545" s="73" t="str">
        <f t="shared" si="144"/>
        <v/>
      </c>
      <c r="B1545" s="74" t="str">
        <f t="shared" si="145"/>
        <v/>
      </c>
      <c r="C1545" s="75" t="str">
        <f>IF(A1545="","",IF(variable,IF(A1545&lt;MortgageCalculator!$L$6*periods_per_year,start_rate,IF(MortgageCalculator!$L$10&gt;=0,MIN(MortgageCalculator!$L$7,start_rate+MortgageCalculator!$L$10*ROUNDUP((A1545-MortgageCalculator!$L$6*periods_per_year)/MortgageCalculator!$L$9,0)),MAX(MortgageCalculator!$L$8,start_rate+MortgageCalculator!$L$10*ROUNDUP((A1545-MortgageCalculator!$L$6*periods_per_year)/MortgageCalculator!$L$9,0)))),start_rate))</f>
        <v/>
      </c>
      <c r="D1545" s="76" t="str">
        <f t="shared" si="146"/>
        <v/>
      </c>
      <c r="E1545" s="76" t="str">
        <f t="shared" si="147"/>
        <v/>
      </c>
      <c r="F1545" s="76" t="str">
        <f t="shared" si="148"/>
        <v/>
      </c>
      <c r="G1545" s="76" t="str">
        <f t="shared" si="149"/>
        <v/>
      </c>
    </row>
    <row r="1546" spans="1:7">
      <c r="A1546" s="73" t="str">
        <f t="shared" si="144"/>
        <v/>
      </c>
      <c r="B1546" s="74" t="str">
        <f t="shared" si="145"/>
        <v/>
      </c>
      <c r="C1546" s="75" t="str">
        <f>IF(A1546="","",IF(variable,IF(A1546&lt;MortgageCalculator!$L$6*periods_per_year,start_rate,IF(MortgageCalculator!$L$10&gt;=0,MIN(MortgageCalculator!$L$7,start_rate+MortgageCalculator!$L$10*ROUNDUP((A1546-MortgageCalculator!$L$6*periods_per_year)/MortgageCalculator!$L$9,0)),MAX(MortgageCalculator!$L$8,start_rate+MortgageCalculator!$L$10*ROUNDUP((A1546-MortgageCalculator!$L$6*periods_per_year)/MortgageCalculator!$L$9,0)))),start_rate))</f>
        <v/>
      </c>
      <c r="D1546" s="76" t="str">
        <f t="shared" si="146"/>
        <v/>
      </c>
      <c r="E1546" s="76" t="str">
        <f t="shared" si="147"/>
        <v/>
      </c>
      <c r="F1546" s="76" t="str">
        <f t="shared" si="148"/>
        <v/>
      </c>
      <c r="G1546" s="76" t="str">
        <f t="shared" si="149"/>
        <v/>
      </c>
    </row>
    <row r="1547" spans="1:7">
      <c r="A1547" s="73" t="str">
        <f t="shared" si="144"/>
        <v/>
      </c>
      <c r="B1547" s="74" t="str">
        <f t="shared" si="145"/>
        <v/>
      </c>
      <c r="C1547" s="75" t="str">
        <f>IF(A1547="","",IF(variable,IF(A1547&lt;MortgageCalculator!$L$6*periods_per_year,start_rate,IF(MortgageCalculator!$L$10&gt;=0,MIN(MortgageCalculator!$L$7,start_rate+MortgageCalculator!$L$10*ROUNDUP((A1547-MortgageCalculator!$L$6*periods_per_year)/MortgageCalculator!$L$9,0)),MAX(MortgageCalculator!$L$8,start_rate+MortgageCalculator!$L$10*ROUNDUP((A1547-MortgageCalculator!$L$6*periods_per_year)/MortgageCalculator!$L$9,0)))),start_rate))</f>
        <v/>
      </c>
      <c r="D1547" s="76" t="str">
        <f t="shared" si="146"/>
        <v/>
      </c>
      <c r="E1547" s="76" t="str">
        <f t="shared" si="147"/>
        <v/>
      </c>
      <c r="F1547" s="76" t="str">
        <f t="shared" si="148"/>
        <v/>
      </c>
      <c r="G1547" s="76" t="str">
        <f t="shared" si="149"/>
        <v/>
      </c>
    </row>
    <row r="1548" spans="1:7">
      <c r="A1548" s="73" t="str">
        <f t="shared" si="144"/>
        <v/>
      </c>
      <c r="B1548" s="74" t="str">
        <f t="shared" si="145"/>
        <v/>
      </c>
      <c r="C1548" s="75" t="str">
        <f>IF(A1548="","",IF(variable,IF(A1548&lt;MortgageCalculator!$L$6*periods_per_year,start_rate,IF(MortgageCalculator!$L$10&gt;=0,MIN(MortgageCalculator!$L$7,start_rate+MortgageCalculator!$L$10*ROUNDUP((A1548-MortgageCalculator!$L$6*periods_per_year)/MortgageCalculator!$L$9,0)),MAX(MortgageCalculator!$L$8,start_rate+MortgageCalculator!$L$10*ROUNDUP((A1548-MortgageCalculator!$L$6*periods_per_year)/MortgageCalculator!$L$9,0)))),start_rate))</f>
        <v/>
      </c>
      <c r="D1548" s="76" t="str">
        <f t="shared" si="146"/>
        <v/>
      </c>
      <c r="E1548" s="76" t="str">
        <f t="shared" si="147"/>
        <v/>
      </c>
      <c r="F1548" s="76" t="str">
        <f t="shared" si="148"/>
        <v/>
      </c>
      <c r="G1548" s="76" t="str">
        <f t="shared" si="149"/>
        <v/>
      </c>
    </row>
    <row r="1549" spans="1:7">
      <c r="A1549" s="73" t="str">
        <f t="shared" si="144"/>
        <v/>
      </c>
      <c r="B1549" s="74" t="str">
        <f t="shared" si="145"/>
        <v/>
      </c>
      <c r="C1549" s="75" t="str">
        <f>IF(A1549="","",IF(variable,IF(A1549&lt;MortgageCalculator!$L$6*periods_per_year,start_rate,IF(MortgageCalculator!$L$10&gt;=0,MIN(MortgageCalculator!$L$7,start_rate+MortgageCalculator!$L$10*ROUNDUP((A1549-MortgageCalculator!$L$6*periods_per_year)/MortgageCalculator!$L$9,0)),MAX(MortgageCalculator!$L$8,start_rate+MortgageCalculator!$L$10*ROUNDUP((A1549-MortgageCalculator!$L$6*periods_per_year)/MortgageCalculator!$L$9,0)))),start_rate))</f>
        <v/>
      </c>
      <c r="D1549" s="76" t="str">
        <f t="shared" si="146"/>
        <v/>
      </c>
      <c r="E1549" s="76" t="str">
        <f t="shared" si="147"/>
        <v/>
      </c>
      <c r="F1549" s="76" t="str">
        <f t="shared" si="148"/>
        <v/>
      </c>
      <c r="G1549" s="76" t="str">
        <f t="shared" si="149"/>
        <v/>
      </c>
    </row>
    <row r="1550" spans="1:7">
      <c r="A1550" s="73" t="str">
        <f t="shared" si="144"/>
        <v/>
      </c>
      <c r="B1550" s="74" t="str">
        <f t="shared" si="145"/>
        <v/>
      </c>
      <c r="C1550" s="75" t="str">
        <f>IF(A1550="","",IF(variable,IF(A1550&lt;MortgageCalculator!$L$6*periods_per_year,start_rate,IF(MortgageCalculator!$L$10&gt;=0,MIN(MortgageCalculator!$L$7,start_rate+MortgageCalculator!$L$10*ROUNDUP((A1550-MortgageCalculator!$L$6*periods_per_year)/MortgageCalculator!$L$9,0)),MAX(MortgageCalculator!$L$8,start_rate+MortgageCalculator!$L$10*ROUNDUP((A1550-MortgageCalculator!$L$6*periods_per_year)/MortgageCalculator!$L$9,0)))),start_rate))</f>
        <v/>
      </c>
      <c r="D1550" s="76" t="str">
        <f t="shared" si="146"/>
        <v/>
      </c>
      <c r="E1550" s="76" t="str">
        <f t="shared" si="147"/>
        <v/>
      </c>
      <c r="F1550" s="76" t="str">
        <f t="shared" si="148"/>
        <v/>
      </c>
      <c r="G1550" s="76" t="str">
        <f t="shared" si="149"/>
        <v/>
      </c>
    </row>
    <row r="1551" spans="1:7">
      <c r="A1551" s="73" t="str">
        <f t="shared" si="144"/>
        <v/>
      </c>
      <c r="B1551" s="74" t="str">
        <f t="shared" si="145"/>
        <v/>
      </c>
      <c r="C1551" s="75" t="str">
        <f>IF(A1551="","",IF(variable,IF(A1551&lt;MortgageCalculator!$L$6*periods_per_year,start_rate,IF(MortgageCalculator!$L$10&gt;=0,MIN(MortgageCalculator!$L$7,start_rate+MortgageCalculator!$L$10*ROUNDUP((A1551-MortgageCalculator!$L$6*periods_per_year)/MortgageCalculator!$L$9,0)),MAX(MortgageCalculator!$L$8,start_rate+MortgageCalculator!$L$10*ROUNDUP((A1551-MortgageCalculator!$L$6*periods_per_year)/MortgageCalculator!$L$9,0)))),start_rate))</f>
        <v/>
      </c>
      <c r="D1551" s="76" t="str">
        <f t="shared" si="146"/>
        <v/>
      </c>
      <c r="E1551" s="76" t="str">
        <f t="shared" si="147"/>
        <v/>
      </c>
      <c r="F1551" s="76" t="str">
        <f t="shared" si="148"/>
        <v/>
      </c>
      <c r="G1551" s="76" t="str">
        <f t="shared" si="149"/>
        <v/>
      </c>
    </row>
    <row r="1552" spans="1:7">
      <c r="A1552" s="73" t="str">
        <f t="shared" si="144"/>
        <v/>
      </c>
      <c r="B1552" s="74" t="str">
        <f t="shared" si="145"/>
        <v/>
      </c>
      <c r="C1552" s="75" t="str">
        <f>IF(A1552="","",IF(variable,IF(A1552&lt;MortgageCalculator!$L$6*periods_per_year,start_rate,IF(MortgageCalculator!$L$10&gt;=0,MIN(MortgageCalculator!$L$7,start_rate+MortgageCalculator!$L$10*ROUNDUP((A1552-MortgageCalculator!$L$6*periods_per_year)/MortgageCalculator!$L$9,0)),MAX(MortgageCalculator!$L$8,start_rate+MortgageCalculator!$L$10*ROUNDUP((A1552-MortgageCalculator!$L$6*periods_per_year)/MortgageCalculator!$L$9,0)))),start_rate))</f>
        <v/>
      </c>
      <c r="D1552" s="76" t="str">
        <f t="shared" si="146"/>
        <v/>
      </c>
      <c r="E1552" s="76" t="str">
        <f t="shared" si="147"/>
        <v/>
      </c>
      <c r="F1552" s="76" t="str">
        <f t="shared" si="148"/>
        <v/>
      </c>
      <c r="G1552" s="76" t="str">
        <f t="shared" si="149"/>
        <v/>
      </c>
    </row>
    <row r="1553" spans="1:7">
      <c r="A1553" s="73" t="str">
        <f t="shared" si="144"/>
        <v/>
      </c>
      <c r="B1553" s="74" t="str">
        <f t="shared" si="145"/>
        <v/>
      </c>
      <c r="C1553" s="75" t="str">
        <f>IF(A1553="","",IF(variable,IF(A1553&lt;MortgageCalculator!$L$6*periods_per_year,start_rate,IF(MortgageCalculator!$L$10&gt;=0,MIN(MortgageCalculator!$L$7,start_rate+MortgageCalculator!$L$10*ROUNDUP((A1553-MortgageCalculator!$L$6*periods_per_year)/MortgageCalculator!$L$9,0)),MAX(MortgageCalculator!$L$8,start_rate+MortgageCalculator!$L$10*ROUNDUP((A1553-MortgageCalculator!$L$6*periods_per_year)/MortgageCalculator!$L$9,0)))),start_rate))</f>
        <v/>
      </c>
      <c r="D1553" s="76" t="str">
        <f t="shared" si="146"/>
        <v/>
      </c>
      <c r="E1553" s="76" t="str">
        <f t="shared" si="147"/>
        <v/>
      </c>
      <c r="F1553" s="76" t="str">
        <f t="shared" si="148"/>
        <v/>
      </c>
      <c r="G1553" s="76" t="str">
        <f t="shared" si="149"/>
        <v/>
      </c>
    </row>
    <row r="1554" spans="1:7">
      <c r="A1554" s="73" t="str">
        <f t="shared" si="144"/>
        <v/>
      </c>
      <c r="B1554" s="74" t="str">
        <f t="shared" si="145"/>
        <v/>
      </c>
      <c r="C1554" s="75" t="str">
        <f>IF(A1554="","",IF(variable,IF(A1554&lt;MortgageCalculator!$L$6*periods_per_year,start_rate,IF(MortgageCalculator!$L$10&gt;=0,MIN(MortgageCalculator!$L$7,start_rate+MortgageCalculator!$L$10*ROUNDUP((A1554-MortgageCalculator!$L$6*periods_per_year)/MortgageCalculator!$L$9,0)),MAX(MortgageCalculator!$L$8,start_rate+MortgageCalculator!$L$10*ROUNDUP((A1554-MortgageCalculator!$L$6*periods_per_year)/MortgageCalculator!$L$9,0)))),start_rate))</f>
        <v/>
      </c>
      <c r="D1554" s="76" t="str">
        <f t="shared" si="146"/>
        <v/>
      </c>
      <c r="E1554" s="76" t="str">
        <f t="shared" si="147"/>
        <v/>
      </c>
      <c r="F1554" s="76" t="str">
        <f t="shared" si="148"/>
        <v/>
      </c>
      <c r="G1554" s="76" t="str">
        <f t="shared" si="149"/>
        <v/>
      </c>
    </row>
    <row r="1555" spans="1:7">
      <c r="A1555" s="73" t="str">
        <f t="shared" si="144"/>
        <v/>
      </c>
      <c r="B1555" s="74" t="str">
        <f t="shared" si="145"/>
        <v/>
      </c>
      <c r="C1555" s="75" t="str">
        <f>IF(A1555="","",IF(variable,IF(A1555&lt;MortgageCalculator!$L$6*periods_per_year,start_rate,IF(MortgageCalculator!$L$10&gt;=0,MIN(MortgageCalculator!$L$7,start_rate+MortgageCalculator!$L$10*ROUNDUP((A1555-MortgageCalculator!$L$6*periods_per_year)/MortgageCalculator!$L$9,0)),MAX(MortgageCalculator!$L$8,start_rate+MortgageCalculator!$L$10*ROUNDUP((A1555-MortgageCalculator!$L$6*periods_per_year)/MortgageCalculator!$L$9,0)))),start_rate))</f>
        <v/>
      </c>
      <c r="D1555" s="76" t="str">
        <f t="shared" si="146"/>
        <v/>
      </c>
      <c r="E1555" s="76" t="str">
        <f t="shared" si="147"/>
        <v/>
      </c>
      <c r="F1555" s="76" t="str">
        <f t="shared" si="148"/>
        <v/>
      </c>
      <c r="G1555" s="76" t="str">
        <f t="shared" si="149"/>
        <v/>
      </c>
    </row>
    <row r="1556" spans="1:7">
      <c r="A1556" s="73" t="str">
        <f t="shared" si="144"/>
        <v/>
      </c>
      <c r="B1556" s="74" t="str">
        <f t="shared" si="145"/>
        <v/>
      </c>
      <c r="C1556" s="75" t="str">
        <f>IF(A1556="","",IF(variable,IF(A1556&lt;MortgageCalculator!$L$6*periods_per_year,start_rate,IF(MortgageCalculator!$L$10&gt;=0,MIN(MortgageCalculator!$L$7,start_rate+MortgageCalculator!$L$10*ROUNDUP((A1556-MortgageCalculator!$L$6*periods_per_year)/MortgageCalculator!$L$9,0)),MAX(MortgageCalculator!$L$8,start_rate+MortgageCalculator!$L$10*ROUNDUP((A1556-MortgageCalculator!$L$6*periods_per_year)/MortgageCalculator!$L$9,0)))),start_rate))</f>
        <v/>
      </c>
      <c r="D1556" s="76" t="str">
        <f t="shared" si="146"/>
        <v/>
      </c>
      <c r="E1556" s="76" t="str">
        <f t="shared" si="147"/>
        <v/>
      </c>
      <c r="F1556" s="76" t="str">
        <f t="shared" si="148"/>
        <v/>
      </c>
      <c r="G1556" s="76" t="str">
        <f t="shared" si="149"/>
        <v/>
      </c>
    </row>
    <row r="1557" spans="1:7">
      <c r="A1557" s="73" t="str">
        <f t="shared" si="144"/>
        <v/>
      </c>
      <c r="B1557" s="74" t="str">
        <f t="shared" si="145"/>
        <v/>
      </c>
      <c r="C1557" s="75" t="str">
        <f>IF(A1557="","",IF(variable,IF(A1557&lt;MortgageCalculator!$L$6*periods_per_year,start_rate,IF(MortgageCalculator!$L$10&gt;=0,MIN(MortgageCalculator!$L$7,start_rate+MortgageCalculator!$L$10*ROUNDUP((A1557-MortgageCalculator!$L$6*periods_per_year)/MortgageCalculator!$L$9,0)),MAX(MortgageCalculator!$L$8,start_rate+MortgageCalculator!$L$10*ROUNDUP((A1557-MortgageCalculator!$L$6*periods_per_year)/MortgageCalculator!$L$9,0)))),start_rate))</f>
        <v/>
      </c>
      <c r="D1557" s="76" t="str">
        <f t="shared" si="146"/>
        <v/>
      </c>
      <c r="E1557" s="76" t="str">
        <f t="shared" si="147"/>
        <v/>
      </c>
      <c r="F1557" s="76" t="str">
        <f t="shared" si="148"/>
        <v/>
      </c>
      <c r="G1557" s="76" t="str">
        <f t="shared" si="149"/>
        <v/>
      </c>
    </row>
    <row r="1558" spans="1:7">
      <c r="A1558" s="73" t="str">
        <f t="shared" si="144"/>
        <v/>
      </c>
      <c r="B1558" s="74" t="str">
        <f t="shared" si="145"/>
        <v/>
      </c>
      <c r="C1558" s="75" t="str">
        <f>IF(A1558="","",IF(variable,IF(A1558&lt;MortgageCalculator!$L$6*periods_per_year,start_rate,IF(MortgageCalculator!$L$10&gt;=0,MIN(MortgageCalculator!$L$7,start_rate+MortgageCalculator!$L$10*ROUNDUP((A1558-MortgageCalculator!$L$6*periods_per_year)/MortgageCalculator!$L$9,0)),MAX(MortgageCalculator!$L$8,start_rate+MortgageCalculator!$L$10*ROUNDUP((A1558-MortgageCalculator!$L$6*periods_per_year)/MortgageCalculator!$L$9,0)))),start_rate))</f>
        <v/>
      </c>
      <c r="D1558" s="76" t="str">
        <f t="shared" si="146"/>
        <v/>
      </c>
      <c r="E1558" s="76" t="str">
        <f t="shared" si="147"/>
        <v/>
      </c>
      <c r="F1558" s="76" t="str">
        <f t="shared" si="148"/>
        <v/>
      </c>
      <c r="G1558" s="76" t="str">
        <f t="shared" si="149"/>
        <v/>
      </c>
    </row>
    <row r="1559" spans="1:7">
      <c r="A1559" s="73" t="str">
        <f t="shared" si="144"/>
        <v/>
      </c>
      <c r="B1559" s="74" t="str">
        <f t="shared" si="145"/>
        <v/>
      </c>
      <c r="C1559" s="75" t="str">
        <f>IF(A1559="","",IF(variable,IF(A1559&lt;MortgageCalculator!$L$6*periods_per_year,start_rate,IF(MortgageCalculator!$L$10&gt;=0,MIN(MortgageCalculator!$L$7,start_rate+MortgageCalculator!$L$10*ROUNDUP((A1559-MortgageCalculator!$L$6*periods_per_year)/MortgageCalculator!$L$9,0)),MAX(MortgageCalculator!$L$8,start_rate+MortgageCalculator!$L$10*ROUNDUP((A1559-MortgageCalculator!$L$6*periods_per_year)/MortgageCalculator!$L$9,0)))),start_rate))</f>
        <v/>
      </c>
      <c r="D1559" s="76" t="str">
        <f t="shared" si="146"/>
        <v/>
      </c>
      <c r="E1559" s="76" t="str">
        <f t="shared" si="147"/>
        <v/>
      </c>
      <c r="F1559" s="76" t="str">
        <f t="shared" si="148"/>
        <v/>
      </c>
      <c r="G1559" s="76" t="str">
        <f t="shared" si="149"/>
        <v/>
      </c>
    </row>
    <row r="1560" spans="1:7">
      <c r="A1560" s="73" t="str">
        <f t="shared" si="144"/>
        <v/>
      </c>
      <c r="B1560" s="74" t="str">
        <f t="shared" si="145"/>
        <v/>
      </c>
      <c r="C1560" s="75" t="str">
        <f>IF(A1560="","",IF(variable,IF(A1560&lt;MortgageCalculator!$L$6*periods_per_year,start_rate,IF(MortgageCalculator!$L$10&gt;=0,MIN(MortgageCalculator!$L$7,start_rate+MortgageCalculator!$L$10*ROUNDUP((A1560-MortgageCalculator!$L$6*periods_per_year)/MortgageCalculator!$L$9,0)),MAX(MortgageCalculator!$L$8,start_rate+MortgageCalculator!$L$10*ROUNDUP((A1560-MortgageCalculator!$L$6*periods_per_year)/MortgageCalculator!$L$9,0)))),start_rate))</f>
        <v/>
      </c>
      <c r="D1560" s="76" t="str">
        <f t="shared" si="146"/>
        <v/>
      </c>
      <c r="E1560" s="76" t="str">
        <f t="shared" si="147"/>
        <v/>
      </c>
      <c r="F1560" s="76" t="str">
        <f t="shared" si="148"/>
        <v/>
      </c>
      <c r="G1560" s="76" t="str">
        <f t="shared" si="149"/>
        <v/>
      </c>
    </row>
    <row r="1561" spans="1:7">
      <c r="A1561" s="73" t="str">
        <f t="shared" si="144"/>
        <v/>
      </c>
      <c r="B1561" s="74" t="str">
        <f t="shared" si="145"/>
        <v/>
      </c>
      <c r="C1561" s="75" t="str">
        <f>IF(A1561="","",IF(variable,IF(A1561&lt;MortgageCalculator!$L$6*periods_per_year,start_rate,IF(MortgageCalculator!$L$10&gt;=0,MIN(MortgageCalculator!$L$7,start_rate+MortgageCalculator!$L$10*ROUNDUP((A1561-MortgageCalculator!$L$6*periods_per_year)/MortgageCalculator!$L$9,0)),MAX(MortgageCalculator!$L$8,start_rate+MortgageCalculator!$L$10*ROUNDUP((A1561-MortgageCalculator!$L$6*periods_per_year)/MortgageCalculator!$L$9,0)))),start_rate))</f>
        <v/>
      </c>
      <c r="D1561" s="76" t="str">
        <f t="shared" si="146"/>
        <v/>
      </c>
      <c r="E1561" s="76" t="str">
        <f t="shared" si="147"/>
        <v/>
      </c>
      <c r="F1561" s="76" t="str">
        <f t="shared" si="148"/>
        <v/>
      </c>
      <c r="G1561" s="76" t="str">
        <f t="shared" si="149"/>
        <v/>
      </c>
    </row>
    <row r="1562" spans="1:7">
      <c r="A1562" s="73" t="str">
        <f t="shared" si="144"/>
        <v/>
      </c>
      <c r="B1562" s="74" t="str">
        <f t="shared" si="145"/>
        <v/>
      </c>
      <c r="C1562" s="75" t="str">
        <f>IF(A1562="","",IF(variable,IF(A1562&lt;MortgageCalculator!$L$6*periods_per_year,start_rate,IF(MortgageCalculator!$L$10&gt;=0,MIN(MortgageCalculator!$L$7,start_rate+MortgageCalculator!$L$10*ROUNDUP((A1562-MortgageCalculator!$L$6*periods_per_year)/MortgageCalculator!$L$9,0)),MAX(MortgageCalculator!$L$8,start_rate+MortgageCalculator!$L$10*ROUNDUP((A1562-MortgageCalculator!$L$6*periods_per_year)/MortgageCalculator!$L$9,0)))),start_rate))</f>
        <v/>
      </c>
      <c r="D1562" s="76" t="str">
        <f t="shared" si="146"/>
        <v/>
      </c>
      <c r="E1562" s="76" t="str">
        <f t="shared" si="147"/>
        <v/>
      </c>
      <c r="F1562" s="76" t="str">
        <f t="shared" si="148"/>
        <v/>
      </c>
      <c r="G1562" s="76" t="str">
        <f t="shared" si="149"/>
        <v/>
      </c>
    </row>
    <row r="1563" spans="1:7">
      <c r="A1563" s="73" t="str">
        <f t="shared" si="144"/>
        <v/>
      </c>
      <c r="B1563" s="74" t="str">
        <f t="shared" si="145"/>
        <v/>
      </c>
      <c r="C1563" s="75" t="str">
        <f>IF(A1563="","",IF(variable,IF(A1563&lt;MortgageCalculator!$L$6*periods_per_year,start_rate,IF(MortgageCalculator!$L$10&gt;=0,MIN(MortgageCalculator!$L$7,start_rate+MortgageCalculator!$L$10*ROUNDUP((A1563-MortgageCalculator!$L$6*periods_per_year)/MortgageCalculator!$L$9,0)),MAX(MortgageCalculator!$L$8,start_rate+MortgageCalculator!$L$10*ROUNDUP((A1563-MortgageCalculator!$L$6*periods_per_year)/MortgageCalculator!$L$9,0)))),start_rate))</f>
        <v/>
      </c>
      <c r="D1563" s="76" t="str">
        <f t="shared" si="146"/>
        <v/>
      </c>
      <c r="E1563" s="76" t="str">
        <f t="shared" si="147"/>
        <v/>
      </c>
      <c r="F1563" s="76" t="str">
        <f t="shared" si="148"/>
        <v/>
      </c>
      <c r="G1563" s="76" t="str">
        <f t="shared" si="149"/>
        <v/>
      </c>
    </row>
    <row r="1564" spans="1:7">
      <c r="A1564" s="7"/>
      <c r="B1564" s="7"/>
      <c r="C1564" s="7"/>
      <c r="D1564" s="7"/>
      <c r="E1564" s="7"/>
      <c r="F1564" s="7"/>
      <c r="G1564" s="77" t="str">
        <f ca="1">IF(OFFSET(G1564,-1,0,1,1)="","",ROUND(OFFSET(G1564,-1,0,1,1),0))</f>
        <v/>
      </c>
    </row>
  </sheetData>
  <phoneticPr fontId="13" type="noConversion"/>
  <conditionalFormatting sqref="B4:B1563">
    <cfRule type="expression" dxfId="0" priority="1" stopIfTrue="1">
      <formula>($E4=$C$6+1)</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MortgageCalculator</vt:lpstr>
      <vt:lpstr>NoExtra</vt:lpstr>
      <vt:lpstr>d</vt:lpstr>
      <vt:lpstr>fpdate</vt:lpstr>
      <vt:lpstr>int</vt:lpstr>
      <vt:lpstr>loan_amount</vt:lpstr>
      <vt:lpstr>payment</vt:lpstr>
      <vt:lpstr>MortgageCalculator!Print_Area</vt:lpstr>
      <vt:lpstr>MortgageCalculator!Print_Titles</vt:lpstr>
      <vt:lpstr>start_rate</vt:lpstr>
      <vt:lpstr>term</vt:lpstr>
    </vt:vector>
  </TitlesOfParts>
  <Manager/>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Indian Affairs User</dc:creator>
  <cp:keywords/>
  <dc:description/>
  <cp:lastModifiedBy>Indian Affairs User</cp:lastModifiedBy>
  <dcterms:created xsi:type="dcterms:W3CDTF">2009-02-13T18:46:17Z</dcterms:created>
  <dcterms:modified xsi:type="dcterms:W3CDTF">2011-03-14T17:42:49Z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TC103605271033</vt:lpwstr>
  </property>
</Properties>
</file>