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940" windowHeight="11130"/>
  </bookViews>
  <sheets>
    <sheet name="Lower 48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LASKA" localSheetId="0">[1]Profile!#REF!</definedName>
    <definedName name="Alaska1">'[2]Lookup Alaska'!$U$4:$AD$27</definedName>
    <definedName name="CFR_TRIBE_ALASKA" localSheetId="0">#REF!</definedName>
    <definedName name="CFR_TRIBE_ALASKA">#REF!</definedName>
    <definedName name="EASTERN" localSheetId="0">[1]Profile!#REF!</definedName>
    <definedName name="EASTERNOKLAHOMA" localSheetId="0">[1]Profile!#REF!</definedName>
    <definedName name="Eligible" localSheetId="0">[3]Form!#REF!</definedName>
    <definedName name="Eligible">[4]Form!#REF!</definedName>
    <definedName name="GREATPLAINS" localSheetId="0">[1]Profile!#REF!</definedName>
    <definedName name="Income_1" localSheetId="0">[3]Lookup!$U$3:$AD$26</definedName>
    <definedName name="Income_2" localSheetId="0">[5]Lookup!$U$4:$AD$27</definedName>
    <definedName name="Income_2">[6]Lookup!$X$4:$AH$27</definedName>
    <definedName name="j" localSheetId="0">'[7]RO WORK PLAN'!#REF!</definedName>
    <definedName name="j">#REF!</definedName>
    <definedName name="Lower48">[2]Lookup!$U$4:$AD$27</definedName>
    <definedName name="MIDWEST" localSheetId="0">[1]Profile!#REF!</definedName>
    <definedName name="NAVAJO" localSheetId="0">[1]Profile!#REF!</definedName>
    <definedName name="NORTHWEST" localSheetId="0">[1]Profile!#REF!</definedName>
    <definedName name="PACIFIC" localSheetId="0">[1]Profile!#REF!</definedName>
    <definedName name="ROCKYMOUNTAIN" localSheetId="0">[1]Profile!#REF!</definedName>
    <definedName name="SOUTHERNPLAINS" localSheetId="0">[1]Profile!#REF!</definedName>
    <definedName name="SOUTHWEST" localSheetId="0">[1]Profile!#REF!</definedName>
    <definedName name="WESTERN" localSheetId="0">[1]Profile!#REF!</definedName>
  </definedNames>
  <calcPr calcId="145621"/>
</workbook>
</file>

<file path=xl/calcChain.xml><?xml version="1.0" encoding="utf-8"?>
<calcChain xmlns="http://schemas.openxmlformats.org/spreadsheetml/2006/main">
  <c r="U19" i="2" l="1"/>
  <c r="S19" i="2"/>
  <c r="P19" i="2"/>
  <c r="J19" i="2"/>
  <c r="D19" i="2" s="1"/>
  <c r="G19" i="2"/>
  <c r="U18" i="2"/>
  <c r="S18" i="2"/>
  <c r="S5" i="2" s="1"/>
  <c r="P18" i="2"/>
  <c r="P5" i="2" s="1"/>
  <c r="J18" i="2"/>
  <c r="J5" i="2" s="1"/>
  <c r="K5" i="2" s="1"/>
  <c r="G18" i="2"/>
  <c r="G5" i="2" s="1"/>
  <c r="G6" i="2" s="1"/>
  <c r="D18" i="2"/>
  <c r="D5" i="2" s="1"/>
  <c r="S17" i="2"/>
  <c r="T17" i="2" s="1"/>
  <c r="P17" i="2"/>
  <c r="M17" i="2"/>
  <c r="J17" i="2"/>
  <c r="G17" i="2"/>
  <c r="D17" i="2"/>
  <c r="M5" i="2"/>
  <c r="N5" i="2" s="1"/>
  <c r="S6" i="2" l="1"/>
  <c r="M6" i="2"/>
  <c r="M7" i="2" s="1"/>
  <c r="N7" i="2" s="1"/>
  <c r="H6" i="2"/>
  <c r="G7" i="2"/>
  <c r="T6" i="2"/>
  <c r="S7" i="2"/>
  <c r="H5" i="2"/>
  <c r="T5" i="2"/>
  <c r="Q5" i="2"/>
  <c r="P6" i="2"/>
  <c r="E5" i="2"/>
  <c r="D6" i="2"/>
  <c r="J6" i="2"/>
  <c r="M8" i="2" l="1"/>
  <c r="M9" i="2" s="1"/>
  <c r="N6" i="2"/>
  <c r="E6" i="2"/>
  <c r="D7" i="2"/>
  <c r="G8" i="2"/>
  <c r="H7" i="2"/>
  <c r="K6" i="2"/>
  <c r="J7" i="2"/>
  <c r="Q6" i="2"/>
  <c r="P7" i="2"/>
  <c r="S8" i="2"/>
  <c r="T7" i="2"/>
  <c r="N8" i="2" l="1"/>
  <c r="K7" i="2"/>
  <c r="J8" i="2"/>
  <c r="T8" i="2"/>
  <c r="S9" i="2"/>
  <c r="H8" i="2"/>
  <c r="G9" i="2"/>
  <c r="Q7" i="2"/>
  <c r="P8" i="2"/>
  <c r="E7" i="2"/>
  <c r="D8" i="2"/>
  <c r="N9" i="2"/>
  <c r="M10" i="2"/>
  <c r="M11" i="2" l="1"/>
  <c r="N10" i="2"/>
  <c r="Q8" i="2"/>
  <c r="P9" i="2"/>
  <c r="G10" i="2"/>
  <c r="H9" i="2"/>
  <c r="E8" i="2"/>
  <c r="D9" i="2"/>
  <c r="S10" i="2"/>
  <c r="T9" i="2"/>
  <c r="K8" i="2"/>
  <c r="J9" i="2"/>
  <c r="H10" i="2" l="1"/>
  <c r="G11" i="2"/>
  <c r="N11" i="2"/>
  <c r="M12" i="2"/>
  <c r="E9" i="2"/>
  <c r="D10" i="2"/>
  <c r="Q9" i="2"/>
  <c r="P10" i="2"/>
  <c r="T10" i="2"/>
  <c r="S11" i="2"/>
  <c r="K9" i="2"/>
  <c r="J10" i="2"/>
  <c r="Q10" i="2" l="1"/>
  <c r="P11" i="2"/>
  <c r="K10" i="2"/>
  <c r="J11" i="2"/>
  <c r="M13" i="2"/>
  <c r="N12" i="2"/>
  <c r="S12" i="2"/>
  <c r="T11" i="2"/>
  <c r="E10" i="2"/>
  <c r="D11" i="2"/>
  <c r="G12" i="2"/>
  <c r="H11" i="2"/>
  <c r="H12" i="2" l="1"/>
  <c r="G13" i="2"/>
  <c r="T12" i="2"/>
  <c r="S13" i="2"/>
  <c r="N13" i="2"/>
  <c r="M14" i="2"/>
  <c r="E11" i="2"/>
  <c r="D12" i="2"/>
  <c r="Q11" i="2"/>
  <c r="P12" i="2"/>
  <c r="K11" i="2"/>
  <c r="J12" i="2"/>
  <c r="K12" i="2" l="1"/>
  <c r="J13" i="2"/>
  <c r="E12" i="2"/>
  <c r="D13" i="2"/>
  <c r="M15" i="2"/>
  <c r="N14" i="2"/>
  <c r="G14" i="2"/>
  <c r="H13" i="2"/>
  <c r="Q12" i="2"/>
  <c r="P13" i="2"/>
  <c r="S14" i="2"/>
  <c r="T13" i="2"/>
  <c r="H14" i="2" l="1"/>
  <c r="G15" i="2"/>
  <c r="Q13" i="2"/>
  <c r="P14" i="2"/>
  <c r="K13" i="2"/>
  <c r="J14" i="2"/>
  <c r="T14" i="2"/>
  <c r="S15" i="2"/>
  <c r="N15" i="2"/>
  <c r="M16" i="2"/>
  <c r="N16" i="2" s="1"/>
  <c r="E13" i="2"/>
  <c r="D14" i="2"/>
  <c r="Q14" i="2" l="1"/>
  <c r="P15" i="2"/>
  <c r="E14" i="2"/>
  <c r="D15" i="2"/>
  <c r="K14" i="2"/>
  <c r="J15" i="2"/>
  <c r="S16" i="2"/>
  <c r="T16" i="2" s="1"/>
  <c r="T15" i="2"/>
  <c r="G16" i="2"/>
  <c r="H16" i="2" s="1"/>
  <c r="H15" i="2"/>
  <c r="E15" i="2" l="1"/>
  <c r="D16" i="2"/>
  <c r="E16" i="2" s="1"/>
  <c r="K15" i="2"/>
  <c r="J16" i="2"/>
  <c r="K16" i="2" s="1"/>
  <c r="Q15" i="2"/>
  <c r="P16" i="2"/>
  <c r="Q16" i="2" s="1"/>
</calcChain>
</file>

<file path=xl/sharedStrings.xml><?xml version="1.0" encoding="utf-8"?>
<sst xmlns="http://schemas.openxmlformats.org/spreadsheetml/2006/main" count="110" uniqueCount="22">
  <si>
    <t>FACTOR NO. 1 - HIP ELIGIBILITY/SELECTION CRITERIA @ 150%</t>
  </si>
  <si>
    <t>FAMILY SIZE</t>
  </si>
  <si>
    <t>0% to 25% of PG
25 POINTS</t>
  </si>
  <si>
    <t>26% to 50% of PG
20 POINTS</t>
  </si>
  <si>
    <t>51% to 75% of PG
15 POINTS</t>
  </si>
  <si>
    <t>76% to 100 of PG
10 POINTS</t>
  </si>
  <si>
    <t>101% to 125% of PG 
5 POINTS</t>
  </si>
  <si>
    <t>125% to 150% of PG
0 POINTS</t>
  </si>
  <si>
    <t>OVER 150% of FPIG
INELIGIBLE</t>
  </si>
  <si>
    <t>TO</t>
  </si>
  <si>
    <t>&amp; HIGHER</t>
  </si>
  <si>
    <t>EACH PERSON OVER 12 ADD</t>
  </si>
  <si>
    <t>25%=</t>
  </si>
  <si>
    <t>50%=</t>
  </si>
  <si>
    <t>'75%=</t>
  </si>
  <si>
    <t>100%=</t>
  </si>
  <si>
    <t>125%=</t>
  </si>
  <si>
    <t>150% =</t>
  </si>
  <si>
    <t>@ Add'l:</t>
  </si>
  <si>
    <t>PG =</t>
  </si>
  <si>
    <t>HHS Poverty Guidelines</t>
  </si>
  <si>
    <t xml:space="preserve">INCOME GUIDELINE POINT SCHEDULE FOR ALL STATES EXCEPT ALASKA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</si>
</sst>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  <numFmt numFmtId="166" formatCode="_([$€-2]* #,##0.00_);_([$€-2]* \(#,##0.00\);_([$€-2]* \-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7" fillId="2" borderId="1" applyNumberFormat="0" applyFont="0" applyAlignment="0" applyProtection="0"/>
  </cellStyleXfs>
  <cellXfs count="71">
    <xf numFmtId="0" fontId="0" fillId="0" borderId="0" xfId="0"/>
    <xf numFmtId="0" fontId="2" fillId="0" borderId="0" xfId="1"/>
    <xf numFmtId="0" fontId="2" fillId="0" borderId="0" xfId="1" applyFont="1" applyAlignment="1">
      <alignment horizontal="center" wrapText="1"/>
    </xf>
    <xf numFmtId="0" fontId="2" fillId="0" borderId="0" xfId="1" applyBorder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 applyBorder="1"/>
    <xf numFmtId="0" fontId="2" fillId="0" borderId="3" xfId="1" applyFont="1" applyBorder="1"/>
    <xf numFmtId="0" fontId="2" fillId="0" borderId="2" xfId="1" applyFont="1" applyBorder="1"/>
    <xf numFmtId="3" fontId="2" fillId="0" borderId="3" xfId="1" applyNumberFormat="1" applyFont="1" applyBorder="1"/>
    <xf numFmtId="0" fontId="2" fillId="0" borderId="0" xfId="1" applyFont="1"/>
    <xf numFmtId="0" fontId="5" fillId="0" borderId="0" xfId="1" applyFont="1" applyBorder="1" applyAlignment="1">
      <alignment horizontal="center"/>
    </xf>
    <xf numFmtId="37" fontId="2" fillId="0" borderId="3" xfId="2" applyNumberFormat="1" applyFont="1" applyBorder="1"/>
    <xf numFmtId="164" fontId="2" fillId="0" borderId="2" xfId="2" applyNumberFormat="1" applyFont="1" applyBorder="1"/>
    <xf numFmtId="164" fontId="5" fillId="0" borderId="0" xfId="2" applyNumberFormat="1" applyFont="1" applyBorder="1"/>
    <xf numFmtId="3" fontId="2" fillId="0" borderId="2" xfId="2" applyNumberFormat="1" applyFont="1" applyBorder="1"/>
    <xf numFmtId="3" fontId="2" fillId="0" borderId="3" xfId="2" applyNumberFormat="1" applyFont="1" applyBorder="1"/>
    <xf numFmtId="164" fontId="2" fillId="0" borderId="3" xfId="2" applyNumberFormat="1" applyFont="1" applyBorder="1"/>
    <xf numFmtId="0" fontId="5" fillId="0" borderId="0" xfId="1" applyFont="1" applyBorder="1"/>
    <xf numFmtId="0" fontId="2" fillId="0" borderId="0" xfId="1" applyFont="1" applyAlignment="1">
      <alignment horizontal="center"/>
    </xf>
    <xf numFmtId="43" fontId="2" fillId="0" borderId="0" xfId="1" applyNumberFormat="1"/>
    <xf numFmtId="0" fontId="2" fillId="3" borderId="2" xfId="1" applyFont="1" applyFill="1" applyBorder="1"/>
    <xf numFmtId="0" fontId="5" fillId="3" borderId="0" xfId="1" applyFont="1" applyFill="1" applyBorder="1" applyAlignment="1">
      <alignment horizontal="center"/>
    </xf>
    <xf numFmtId="37" fontId="2" fillId="3" borderId="3" xfId="2" applyNumberFormat="1" applyFont="1" applyFill="1" applyBorder="1"/>
    <xf numFmtId="164" fontId="2" fillId="3" borderId="2" xfId="2" applyNumberFormat="1" applyFont="1" applyFill="1" applyBorder="1"/>
    <xf numFmtId="164" fontId="5" fillId="3" borderId="0" xfId="2" applyNumberFormat="1" applyFont="1" applyFill="1" applyBorder="1"/>
    <xf numFmtId="3" fontId="2" fillId="3" borderId="0" xfId="2" applyNumberFormat="1" applyFont="1" applyFill="1"/>
    <xf numFmtId="3" fontId="2" fillId="3" borderId="2" xfId="2" applyNumberFormat="1" applyFont="1" applyFill="1" applyBorder="1"/>
    <xf numFmtId="0" fontId="5" fillId="3" borderId="0" xfId="1" applyFont="1" applyFill="1" applyBorder="1"/>
    <xf numFmtId="0" fontId="2" fillId="3" borderId="0" xfId="1" applyFont="1" applyFill="1" applyAlignment="1">
      <alignment horizontal="center"/>
    </xf>
    <xf numFmtId="3" fontId="2" fillId="0" borderId="0" xfId="2" applyNumberFormat="1" applyFont="1"/>
    <xf numFmtId="164" fontId="2" fillId="3" borderId="3" xfId="2" applyNumberFormat="1" applyFont="1" applyFill="1" applyBorder="1"/>
    <xf numFmtId="0" fontId="6" fillId="0" borderId="0" xfId="1" applyFont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37" fontId="2" fillId="0" borderId="3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/>
    <xf numFmtId="0" fontId="2" fillId="0" borderId="0" xfId="1" applyAlignment="1"/>
    <xf numFmtId="164" fontId="2" fillId="0" borderId="4" xfId="1" applyNumberFormat="1" applyFont="1" applyBorder="1" applyAlignment="1"/>
    <xf numFmtId="164" fontId="2" fillId="0" borderId="5" xfId="1" applyNumberFormat="1" applyFont="1" applyBorder="1" applyAlignment="1"/>
    <xf numFmtId="164" fontId="2" fillId="0" borderId="6" xfId="1" applyNumberFormat="1" applyFont="1" applyBorder="1" applyAlignment="1"/>
    <xf numFmtId="164" fontId="2" fillId="0" borderId="2" xfId="2" applyNumberFormat="1" applyFont="1" applyBorder="1" applyAlignment="1"/>
    <xf numFmtId="164" fontId="2" fillId="0" borderId="6" xfId="2" applyNumberFormat="1" applyFont="1" applyBorder="1" applyAlignment="1"/>
    <xf numFmtId="0" fontId="2" fillId="4" borderId="0" xfId="1" quotePrefix="1" applyFont="1" applyFill="1" applyBorder="1" applyAlignment="1">
      <alignment horizontal="center"/>
    </xf>
    <xf numFmtId="0" fontId="2" fillId="0" borderId="7" xfId="1" quotePrefix="1" applyBorder="1"/>
    <xf numFmtId="0" fontId="2" fillId="0" borderId="8" xfId="1" applyBorder="1"/>
    <xf numFmtId="37" fontId="2" fillId="0" borderId="9" xfId="2" applyNumberFormat="1" applyFont="1" applyBorder="1"/>
    <xf numFmtId="164" fontId="2" fillId="0" borderId="7" xfId="2" quotePrefix="1" applyNumberFormat="1" applyFont="1" applyBorder="1"/>
    <xf numFmtId="164" fontId="2" fillId="0" borderId="8" xfId="2" applyNumberFormat="1" applyFont="1" applyBorder="1"/>
    <xf numFmtId="164" fontId="2" fillId="5" borderId="9" xfId="2" applyNumberFormat="1" applyFont="1" applyFill="1" applyBorder="1"/>
    <xf numFmtId="0" fontId="2" fillId="0" borderId="8" xfId="1" applyFont="1" applyBorder="1"/>
    <xf numFmtId="41" fontId="2" fillId="0" borderId="9" xfId="2" applyNumberFormat="1" applyFont="1" applyBorder="1"/>
    <xf numFmtId="164" fontId="2" fillId="4" borderId="6" xfId="2" applyNumberFormat="1" applyFont="1" applyFill="1" applyBorder="1"/>
    <xf numFmtId="164" fontId="2" fillId="5" borderId="6" xfId="2" applyNumberFormat="1" applyFont="1" applyFill="1" applyBorder="1"/>
    <xf numFmtId="164" fontId="2" fillId="0" borderId="6" xfId="2" applyNumberFormat="1" applyFont="1" applyBorder="1"/>
    <xf numFmtId="164" fontId="2" fillId="0" borderId="0" xfId="2" applyNumberFormat="1" applyFont="1"/>
    <xf numFmtId="164" fontId="2" fillId="0" borderId="0" xfId="2" quotePrefix="1" applyNumberFormat="1" applyFont="1" applyAlignment="1"/>
    <xf numFmtId="10" fontId="2" fillId="0" borderId="0" xfId="2" applyNumberFormat="1" applyFont="1"/>
    <xf numFmtId="0" fontId="2" fillId="0" borderId="0" xfId="1" applyFont="1" applyAlignment="1">
      <alignment horizontal="center"/>
    </xf>
    <xf numFmtId="0" fontId="2" fillId="0" borderId="0" xfId="1" applyAlignment="1">
      <alignment horizontal="center"/>
    </xf>
    <xf numFmtId="164" fontId="2" fillId="0" borderId="10" xfId="2" quotePrefix="1" applyNumberFormat="1" applyFont="1" applyBorder="1" applyAlignment="1"/>
    <xf numFmtId="0" fontId="2" fillId="0" borderId="11" xfId="1" applyBorder="1" applyAlignment="1"/>
    <xf numFmtId="0" fontId="2" fillId="3" borderId="0" xfId="1" applyFont="1" applyFill="1" applyAlignment="1">
      <alignment horizontal="center"/>
    </xf>
    <xf numFmtId="0" fontId="2" fillId="3" borderId="0" xfId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</cellXfs>
  <cellStyles count="18">
    <cellStyle name="Comma 2" xfId="3"/>
    <cellStyle name="Comma_Tribe Annual Performance Report_combol" xfId="2"/>
    <cellStyle name="Currency 4" xfId="4"/>
    <cellStyle name="Euro" xfId="5"/>
    <cellStyle name="Euro 2" xfId="6"/>
    <cellStyle name="Euro 2 2" xfId="7"/>
    <cellStyle name="Euro 3" xfId="8"/>
    <cellStyle name="Euro 4" xfId="9"/>
    <cellStyle name="Euro 5" xfId="10"/>
    <cellStyle name="Euro 6" xfId="11"/>
    <cellStyle name="Euro 7" xfId="12"/>
    <cellStyle name="Normal" xfId="0" builtinId="0"/>
    <cellStyle name="Normal 2" xfId="1"/>
    <cellStyle name="Normal 3" xfId="13"/>
    <cellStyle name="Normal 3 2" xfId="14"/>
    <cellStyle name="Normal 4" xfId="15"/>
    <cellStyle name="Normal 5" xfId="16"/>
    <cellStyle name="Not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IA\Regional%20Workplans\2012%20Regional%20Workplans\Alaska\Alaska%20Work%20Book%20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slie.Jensen\AppData\Local\Temp\Temp1_2013%20HIP%20Tribal%20Annual%20Performance%20Report_VBA%20v3%20xp.zip\Tribe%20Annual%20Performance%20Report%202013-Formu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eslie.Jensen\Local%20Settings\Temporary%20Internet%20Files\Content.Outlook\CEHZSFPE\2012%20Tribal%20Workplan_VBA%20%20FPIG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%20Tribal%20Workplan_VBA%20Lower%2048%207.19.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IP%20Needs\2013%20HIP%20Tribal%20Annual%20Performance%20Report_VBA%20xp%20v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slie.Jensen\Downloads\Tribal%20Annual%20Performance%20Report%202016\Tribal%20Annual%20Performance%20Report%202016%20V%204%2012.9.201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Jensen\Desktop\Annual%20Performance%20Reports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"/>
      <sheetName val="PartI"/>
      <sheetName val="ALASKA"/>
      <sheetName val="TIER II"/>
      <sheetName val=" Part II "/>
      <sheetName val="FPIG10"/>
      <sheetName val="FPIG1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Alaska"/>
      <sheetName val="Lookup"/>
      <sheetName val="Instructions "/>
      <sheetName val="Instructions3"/>
      <sheetName val="Profile "/>
      <sheetName val="Form"/>
      <sheetName val="PriorityListForm"/>
      <sheetName val="TribePartI"/>
      <sheetName val="Tribe Part II "/>
      <sheetName val="FPIG12"/>
      <sheetName val="Sheet"/>
    </sheetNames>
    <sheetDataSet>
      <sheetData sheetId="0">
        <row r="4">
          <cell r="U4">
            <v>1</v>
          </cell>
          <cell r="V4">
            <v>0</v>
          </cell>
          <cell r="W4">
            <v>3493.5</v>
          </cell>
          <cell r="X4">
            <v>6986</v>
          </cell>
          <cell r="Y4">
            <v>10478.5</v>
          </cell>
          <cell r="Z4">
            <v>13971</v>
          </cell>
          <cell r="AA4">
            <v>17463.5</v>
          </cell>
          <cell r="AB4">
            <v>40</v>
          </cell>
          <cell r="AC4" t="str">
            <v>hlookup if in this row</v>
          </cell>
        </row>
        <row r="5">
          <cell r="V5">
            <v>40</v>
          </cell>
          <cell r="W5">
            <v>30</v>
          </cell>
          <cell r="X5">
            <v>20</v>
          </cell>
          <cell r="Y5">
            <v>10</v>
          </cell>
          <cell r="Z5">
            <v>0</v>
          </cell>
          <cell r="AA5" t="str">
            <v>N/A</v>
          </cell>
        </row>
        <row r="6">
          <cell r="U6">
            <v>2</v>
          </cell>
          <cell r="V6">
            <v>0</v>
          </cell>
          <cell r="W6">
            <v>4731.5</v>
          </cell>
          <cell r="X6">
            <v>9461</v>
          </cell>
          <cell r="Y6">
            <v>14191.5</v>
          </cell>
          <cell r="Z6">
            <v>18921</v>
          </cell>
          <cell r="AA6">
            <v>23651.5</v>
          </cell>
          <cell r="AB6">
            <v>40</v>
          </cell>
          <cell r="AC6" t="str">
            <v>hlookup if in this row</v>
          </cell>
        </row>
        <row r="7">
          <cell r="V7">
            <v>40</v>
          </cell>
          <cell r="W7">
            <v>30</v>
          </cell>
          <cell r="X7">
            <v>20</v>
          </cell>
          <cell r="Y7">
            <v>10</v>
          </cell>
          <cell r="Z7">
            <v>0</v>
          </cell>
          <cell r="AA7" t="str">
            <v>N/A</v>
          </cell>
        </row>
        <row r="8">
          <cell r="U8">
            <v>3</v>
          </cell>
          <cell r="V8">
            <v>0</v>
          </cell>
          <cell r="W8">
            <v>5969.5</v>
          </cell>
          <cell r="X8">
            <v>11936</v>
          </cell>
          <cell r="Y8">
            <v>17904.5</v>
          </cell>
          <cell r="Z8">
            <v>23871</v>
          </cell>
          <cell r="AA8">
            <v>29839.5</v>
          </cell>
          <cell r="AB8">
            <v>40</v>
          </cell>
          <cell r="AC8" t="str">
            <v>hlookup if in this row</v>
          </cell>
        </row>
        <row r="9">
          <cell r="V9">
            <v>40</v>
          </cell>
          <cell r="W9">
            <v>30</v>
          </cell>
          <cell r="X9">
            <v>20</v>
          </cell>
          <cell r="Y9">
            <v>10</v>
          </cell>
          <cell r="Z9">
            <v>0</v>
          </cell>
          <cell r="AA9" t="str">
            <v>N/A</v>
          </cell>
        </row>
        <row r="10">
          <cell r="U10">
            <v>4</v>
          </cell>
          <cell r="V10">
            <v>0</v>
          </cell>
          <cell r="W10">
            <v>7207.5</v>
          </cell>
          <cell r="X10">
            <v>14411</v>
          </cell>
          <cell r="Y10">
            <v>21617.5</v>
          </cell>
          <cell r="Z10">
            <v>28821</v>
          </cell>
          <cell r="AA10">
            <v>36027.5</v>
          </cell>
          <cell r="AB10">
            <v>40</v>
          </cell>
          <cell r="AC10" t="str">
            <v>hlookup if in this row</v>
          </cell>
        </row>
        <row r="11">
          <cell r="V11">
            <v>40</v>
          </cell>
          <cell r="W11">
            <v>30</v>
          </cell>
          <cell r="X11">
            <v>20</v>
          </cell>
          <cell r="Y11">
            <v>10</v>
          </cell>
          <cell r="Z11">
            <v>0</v>
          </cell>
          <cell r="AA11" t="str">
            <v>N/A</v>
          </cell>
        </row>
        <row r="12">
          <cell r="U12">
            <v>5</v>
          </cell>
          <cell r="V12">
            <v>0</v>
          </cell>
          <cell r="W12">
            <v>8445.5</v>
          </cell>
          <cell r="X12">
            <v>16886</v>
          </cell>
          <cell r="Y12">
            <v>25330.5</v>
          </cell>
          <cell r="Z12">
            <v>33771</v>
          </cell>
          <cell r="AA12">
            <v>42215.5</v>
          </cell>
          <cell r="AB12">
            <v>40</v>
          </cell>
          <cell r="AC12" t="str">
            <v>hlookup if in this row</v>
          </cell>
        </row>
        <row r="13">
          <cell r="V13">
            <v>40</v>
          </cell>
          <cell r="W13">
            <v>30</v>
          </cell>
          <cell r="X13">
            <v>20</v>
          </cell>
          <cell r="Y13">
            <v>10</v>
          </cell>
          <cell r="Z13">
            <v>0</v>
          </cell>
          <cell r="AA13" t="str">
            <v>N/A</v>
          </cell>
        </row>
        <row r="14">
          <cell r="U14">
            <v>6</v>
          </cell>
          <cell r="V14">
            <v>0</v>
          </cell>
          <cell r="W14">
            <v>9683.5</v>
          </cell>
          <cell r="X14">
            <v>19361</v>
          </cell>
          <cell r="Y14">
            <v>29043.5</v>
          </cell>
          <cell r="Z14">
            <v>38721</v>
          </cell>
          <cell r="AA14">
            <v>48403.5</v>
          </cell>
          <cell r="AB14">
            <v>40</v>
          </cell>
          <cell r="AC14" t="str">
            <v>hlookup if in this row</v>
          </cell>
        </row>
        <row r="15">
          <cell r="V15">
            <v>40</v>
          </cell>
          <cell r="W15">
            <v>30</v>
          </cell>
          <cell r="X15">
            <v>20</v>
          </cell>
          <cell r="Y15">
            <v>10</v>
          </cell>
          <cell r="Z15">
            <v>0</v>
          </cell>
          <cell r="AA15" t="str">
            <v>N/A</v>
          </cell>
        </row>
        <row r="16">
          <cell r="U16">
            <v>7</v>
          </cell>
          <cell r="V16">
            <v>0</v>
          </cell>
          <cell r="W16">
            <v>10921.5</v>
          </cell>
          <cell r="X16">
            <v>21836</v>
          </cell>
          <cell r="Y16">
            <v>32756.5</v>
          </cell>
          <cell r="Z16">
            <v>43671</v>
          </cell>
          <cell r="AA16">
            <v>54591.5</v>
          </cell>
          <cell r="AB16">
            <v>40</v>
          </cell>
          <cell r="AC16" t="str">
            <v>hlookup if in this row</v>
          </cell>
        </row>
        <row r="17">
          <cell r="V17">
            <v>40</v>
          </cell>
          <cell r="W17">
            <v>30</v>
          </cell>
          <cell r="X17">
            <v>20</v>
          </cell>
          <cell r="Y17">
            <v>10</v>
          </cell>
          <cell r="Z17">
            <v>0</v>
          </cell>
          <cell r="AA17" t="str">
            <v>N/A</v>
          </cell>
        </row>
        <row r="18">
          <cell r="U18">
            <v>8</v>
          </cell>
          <cell r="V18">
            <v>0</v>
          </cell>
          <cell r="W18">
            <v>12159.5</v>
          </cell>
          <cell r="X18">
            <v>24311</v>
          </cell>
          <cell r="Y18">
            <v>36469.5</v>
          </cell>
          <cell r="Z18">
            <v>48621</v>
          </cell>
          <cell r="AA18">
            <v>60779.5</v>
          </cell>
          <cell r="AB18">
            <v>40</v>
          </cell>
          <cell r="AC18" t="str">
            <v>hlookup if in this row</v>
          </cell>
        </row>
        <row r="19">
          <cell r="V19">
            <v>40</v>
          </cell>
          <cell r="W19">
            <v>30</v>
          </cell>
          <cell r="X19">
            <v>20</v>
          </cell>
          <cell r="Y19">
            <v>10</v>
          </cell>
          <cell r="Z19">
            <v>0</v>
          </cell>
          <cell r="AA19" t="str">
            <v>N/A</v>
          </cell>
        </row>
        <row r="20">
          <cell r="U20">
            <v>9</v>
          </cell>
          <cell r="V20">
            <v>0</v>
          </cell>
          <cell r="W20">
            <v>13397.5</v>
          </cell>
          <cell r="X20">
            <v>26786</v>
          </cell>
          <cell r="Y20">
            <v>40182.5</v>
          </cell>
          <cell r="Z20">
            <v>53571</v>
          </cell>
          <cell r="AA20">
            <v>66967.5</v>
          </cell>
          <cell r="AB20">
            <v>40</v>
          </cell>
          <cell r="AC20" t="str">
            <v>hlookup if in this row</v>
          </cell>
        </row>
        <row r="21">
          <cell r="V21">
            <v>40</v>
          </cell>
          <cell r="W21">
            <v>30</v>
          </cell>
          <cell r="X21">
            <v>20</v>
          </cell>
          <cell r="Y21">
            <v>10</v>
          </cell>
          <cell r="Z21">
            <v>0</v>
          </cell>
          <cell r="AA21" t="str">
            <v>N/A</v>
          </cell>
        </row>
        <row r="22">
          <cell r="U22">
            <v>10</v>
          </cell>
          <cell r="V22">
            <v>0</v>
          </cell>
          <cell r="W22">
            <v>14635.5</v>
          </cell>
          <cell r="X22">
            <v>29261</v>
          </cell>
          <cell r="Y22">
            <v>43895.5</v>
          </cell>
          <cell r="Z22">
            <v>58521</v>
          </cell>
          <cell r="AA22">
            <v>73155.5</v>
          </cell>
          <cell r="AB22">
            <v>40</v>
          </cell>
          <cell r="AC22" t="str">
            <v>hlookup if in this row</v>
          </cell>
        </row>
        <row r="23">
          <cell r="V23">
            <v>40</v>
          </cell>
          <cell r="W23">
            <v>30</v>
          </cell>
          <cell r="X23">
            <v>20</v>
          </cell>
          <cell r="Y23">
            <v>10</v>
          </cell>
          <cell r="Z23">
            <v>0</v>
          </cell>
          <cell r="AA23" t="str">
            <v>N/A</v>
          </cell>
        </row>
        <row r="24">
          <cell r="U24">
            <v>11</v>
          </cell>
          <cell r="V24">
            <v>0</v>
          </cell>
          <cell r="W24">
            <v>15873.5</v>
          </cell>
          <cell r="X24">
            <v>31736</v>
          </cell>
          <cell r="Y24">
            <v>47608.5</v>
          </cell>
          <cell r="Z24">
            <v>63471</v>
          </cell>
          <cell r="AA24">
            <v>79343.5</v>
          </cell>
          <cell r="AB24">
            <v>40</v>
          </cell>
          <cell r="AC24" t="str">
            <v>hlookup if in this row</v>
          </cell>
        </row>
        <row r="25">
          <cell r="V25">
            <v>40</v>
          </cell>
          <cell r="W25">
            <v>30</v>
          </cell>
          <cell r="X25">
            <v>20</v>
          </cell>
          <cell r="Y25">
            <v>10</v>
          </cell>
          <cell r="Z25">
            <v>0</v>
          </cell>
          <cell r="AA25" t="str">
            <v>N/A</v>
          </cell>
        </row>
        <row r="26">
          <cell r="U26">
            <v>12</v>
          </cell>
          <cell r="V26">
            <v>0</v>
          </cell>
          <cell r="W26">
            <v>17111.5</v>
          </cell>
          <cell r="X26">
            <v>34211</v>
          </cell>
          <cell r="Y26">
            <v>51321.5</v>
          </cell>
          <cell r="Z26">
            <v>68421</v>
          </cell>
          <cell r="AA26">
            <v>85531.5</v>
          </cell>
          <cell r="AB26">
            <v>40</v>
          </cell>
          <cell r="AC26" t="str">
            <v>hlookup if in this row</v>
          </cell>
        </row>
        <row r="27">
          <cell r="V27">
            <v>40</v>
          </cell>
          <cell r="W27">
            <v>30</v>
          </cell>
          <cell r="X27">
            <v>20</v>
          </cell>
          <cell r="Y27">
            <v>10</v>
          </cell>
          <cell r="Z27">
            <v>0</v>
          </cell>
          <cell r="AA27" t="str">
            <v>N/A</v>
          </cell>
        </row>
      </sheetData>
      <sheetData sheetId="1">
        <row r="4">
          <cell r="U4">
            <v>1</v>
          </cell>
          <cell r="V4">
            <v>0</v>
          </cell>
          <cell r="W4">
            <v>2794</v>
          </cell>
          <cell r="X4">
            <v>5586</v>
          </cell>
          <cell r="Y4">
            <v>8379</v>
          </cell>
          <cell r="Z4">
            <v>11171</v>
          </cell>
          <cell r="AA4">
            <v>13964</v>
          </cell>
          <cell r="AB4">
            <v>40</v>
          </cell>
          <cell r="AC4" t="str">
            <v>hlookup if in this row</v>
          </cell>
        </row>
        <row r="5">
          <cell r="V5">
            <v>40</v>
          </cell>
          <cell r="W5">
            <v>30</v>
          </cell>
          <cell r="X5">
            <v>20</v>
          </cell>
          <cell r="Y5">
            <v>10</v>
          </cell>
          <cell r="Z5">
            <v>0</v>
          </cell>
          <cell r="AA5" t="str">
            <v>N/A</v>
          </cell>
        </row>
        <row r="6">
          <cell r="U6">
            <v>2</v>
          </cell>
          <cell r="V6">
            <v>0</v>
          </cell>
          <cell r="W6">
            <v>3784</v>
          </cell>
          <cell r="X6">
            <v>7566</v>
          </cell>
          <cell r="Y6">
            <v>11349</v>
          </cell>
          <cell r="Z6">
            <v>15131</v>
          </cell>
          <cell r="AA6">
            <v>18914</v>
          </cell>
          <cell r="AB6">
            <v>40</v>
          </cell>
          <cell r="AC6" t="str">
            <v>hlookup if in this row</v>
          </cell>
        </row>
        <row r="7">
          <cell r="V7">
            <v>40</v>
          </cell>
          <cell r="W7">
            <v>30</v>
          </cell>
          <cell r="X7">
            <v>20</v>
          </cell>
          <cell r="Y7">
            <v>10</v>
          </cell>
          <cell r="Z7">
            <v>0</v>
          </cell>
          <cell r="AA7" t="str">
            <v>N/A</v>
          </cell>
        </row>
        <row r="8">
          <cell r="U8">
            <v>3</v>
          </cell>
          <cell r="V8">
            <v>0</v>
          </cell>
          <cell r="W8">
            <v>4774</v>
          </cell>
          <cell r="X8">
            <v>9546</v>
          </cell>
          <cell r="Y8">
            <v>14319</v>
          </cell>
          <cell r="Z8">
            <v>19091</v>
          </cell>
          <cell r="AA8">
            <v>23864</v>
          </cell>
          <cell r="AB8">
            <v>40</v>
          </cell>
          <cell r="AC8" t="str">
            <v>hlookup if in this row</v>
          </cell>
        </row>
        <row r="9">
          <cell r="V9">
            <v>40</v>
          </cell>
          <cell r="W9">
            <v>30</v>
          </cell>
          <cell r="X9">
            <v>20</v>
          </cell>
          <cell r="Y9">
            <v>10</v>
          </cell>
          <cell r="Z9">
            <v>0</v>
          </cell>
          <cell r="AA9" t="str">
            <v>N/A</v>
          </cell>
        </row>
        <row r="10">
          <cell r="U10">
            <v>4</v>
          </cell>
          <cell r="V10">
            <v>0</v>
          </cell>
          <cell r="W10">
            <v>5764</v>
          </cell>
          <cell r="X10">
            <v>11526</v>
          </cell>
          <cell r="Y10">
            <v>17289</v>
          </cell>
          <cell r="Z10">
            <v>23051</v>
          </cell>
          <cell r="AA10">
            <v>28814</v>
          </cell>
          <cell r="AB10">
            <v>40</v>
          </cell>
          <cell r="AC10" t="str">
            <v>hlookup if in this row</v>
          </cell>
        </row>
        <row r="11">
          <cell r="V11">
            <v>40</v>
          </cell>
          <cell r="W11">
            <v>30</v>
          </cell>
          <cell r="X11">
            <v>20</v>
          </cell>
          <cell r="Y11">
            <v>10</v>
          </cell>
          <cell r="Z11">
            <v>0</v>
          </cell>
          <cell r="AA11" t="str">
            <v>N/A</v>
          </cell>
        </row>
        <row r="12">
          <cell r="U12">
            <v>5</v>
          </cell>
          <cell r="V12">
            <v>0</v>
          </cell>
          <cell r="W12">
            <v>6754</v>
          </cell>
          <cell r="X12">
            <v>13506</v>
          </cell>
          <cell r="Y12">
            <v>20259</v>
          </cell>
          <cell r="Z12">
            <v>27011</v>
          </cell>
          <cell r="AA12">
            <v>33764</v>
          </cell>
          <cell r="AB12">
            <v>40</v>
          </cell>
          <cell r="AC12" t="str">
            <v>hlookup if in this row</v>
          </cell>
        </row>
        <row r="13">
          <cell r="V13">
            <v>40</v>
          </cell>
          <cell r="W13">
            <v>30</v>
          </cell>
          <cell r="X13">
            <v>20</v>
          </cell>
          <cell r="Y13">
            <v>10</v>
          </cell>
          <cell r="Z13">
            <v>0</v>
          </cell>
          <cell r="AA13" t="str">
            <v>N/A</v>
          </cell>
        </row>
        <row r="14">
          <cell r="U14">
            <v>6</v>
          </cell>
          <cell r="V14">
            <v>0</v>
          </cell>
          <cell r="W14">
            <v>7744</v>
          </cell>
          <cell r="X14">
            <v>15486</v>
          </cell>
          <cell r="Y14">
            <v>23229</v>
          </cell>
          <cell r="Z14">
            <v>30971</v>
          </cell>
          <cell r="AA14">
            <v>38714</v>
          </cell>
          <cell r="AB14">
            <v>40</v>
          </cell>
          <cell r="AC14" t="str">
            <v>hlookup if in this row</v>
          </cell>
        </row>
        <row r="15">
          <cell r="V15">
            <v>40</v>
          </cell>
          <cell r="W15">
            <v>30</v>
          </cell>
          <cell r="X15">
            <v>20</v>
          </cell>
          <cell r="Y15">
            <v>10</v>
          </cell>
          <cell r="Z15">
            <v>0</v>
          </cell>
          <cell r="AA15" t="str">
            <v>N/A</v>
          </cell>
        </row>
        <row r="16">
          <cell r="U16">
            <v>7</v>
          </cell>
          <cell r="V16">
            <v>0</v>
          </cell>
          <cell r="W16">
            <v>8734</v>
          </cell>
          <cell r="X16">
            <v>17466</v>
          </cell>
          <cell r="Y16">
            <v>26199</v>
          </cell>
          <cell r="Z16">
            <v>34931</v>
          </cell>
          <cell r="AA16">
            <v>43664</v>
          </cell>
          <cell r="AB16">
            <v>40</v>
          </cell>
          <cell r="AC16" t="str">
            <v>hlookup if in this row</v>
          </cell>
        </row>
        <row r="17">
          <cell r="V17">
            <v>40</v>
          </cell>
          <cell r="W17">
            <v>30</v>
          </cell>
          <cell r="X17">
            <v>20</v>
          </cell>
          <cell r="Y17">
            <v>10</v>
          </cell>
          <cell r="Z17">
            <v>0</v>
          </cell>
          <cell r="AA17" t="str">
            <v>N/A</v>
          </cell>
        </row>
        <row r="18">
          <cell r="U18">
            <v>8</v>
          </cell>
          <cell r="V18">
            <v>0</v>
          </cell>
          <cell r="W18">
            <v>9724</v>
          </cell>
          <cell r="X18">
            <v>19446</v>
          </cell>
          <cell r="Y18">
            <v>29169</v>
          </cell>
          <cell r="Z18">
            <v>38891</v>
          </cell>
          <cell r="AA18">
            <v>48614</v>
          </cell>
          <cell r="AB18">
            <v>40</v>
          </cell>
          <cell r="AC18" t="str">
            <v>hlookup if in this row</v>
          </cell>
        </row>
        <row r="19">
          <cell r="V19">
            <v>40</v>
          </cell>
          <cell r="W19">
            <v>30</v>
          </cell>
          <cell r="X19">
            <v>20</v>
          </cell>
          <cell r="Y19">
            <v>10</v>
          </cell>
          <cell r="Z19">
            <v>0</v>
          </cell>
          <cell r="AA19" t="str">
            <v>N/A</v>
          </cell>
        </row>
        <row r="20">
          <cell r="U20">
            <v>9</v>
          </cell>
          <cell r="V20">
            <v>0</v>
          </cell>
          <cell r="W20">
            <v>10714</v>
          </cell>
          <cell r="X20">
            <v>21426</v>
          </cell>
          <cell r="Y20">
            <v>32139</v>
          </cell>
          <cell r="Z20">
            <v>42851</v>
          </cell>
          <cell r="AA20">
            <v>53564</v>
          </cell>
          <cell r="AB20">
            <v>40</v>
          </cell>
          <cell r="AC20" t="str">
            <v>hlookup if in this row</v>
          </cell>
        </row>
        <row r="21">
          <cell r="V21">
            <v>40</v>
          </cell>
          <cell r="W21">
            <v>30</v>
          </cell>
          <cell r="X21">
            <v>20</v>
          </cell>
          <cell r="Y21">
            <v>10</v>
          </cell>
          <cell r="Z21">
            <v>0</v>
          </cell>
          <cell r="AA21" t="str">
            <v>N/A</v>
          </cell>
        </row>
        <row r="22">
          <cell r="U22">
            <v>10</v>
          </cell>
          <cell r="V22">
            <v>0</v>
          </cell>
          <cell r="W22">
            <v>11704</v>
          </cell>
          <cell r="X22">
            <v>23406</v>
          </cell>
          <cell r="Y22">
            <v>35109</v>
          </cell>
          <cell r="Z22">
            <v>46811</v>
          </cell>
          <cell r="AA22">
            <v>58514</v>
          </cell>
          <cell r="AB22">
            <v>40</v>
          </cell>
          <cell r="AC22" t="str">
            <v>hlookup if in this row</v>
          </cell>
        </row>
        <row r="23">
          <cell r="V23">
            <v>40</v>
          </cell>
          <cell r="W23">
            <v>30</v>
          </cell>
          <cell r="X23">
            <v>20</v>
          </cell>
          <cell r="Y23">
            <v>10</v>
          </cell>
          <cell r="Z23">
            <v>0</v>
          </cell>
          <cell r="AA23" t="str">
            <v>N/A</v>
          </cell>
        </row>
        <row r="24">
          <cell r="U24">
            <v>11</v>
          </cell>
          <cell r="V24">
            <v>0</v>
          </cell>
          <cell r="W24">
            <v>12694</v>
          </cell>
          <cell r="X24">
            <v>25386</v>
          </cell>
          <cell r="Y24">
            <v>38079</v>
          </cell>
          <cell r="Z24">
            <v>50771</v>
          </cell>
          <cell r="AA24">
            <v>63464</v>
          </cell>
          <cell r="AB24">
            <v>40</v>
          </cell>
          <cell r="AC24" t="str">
            <v>hlookup if in this row</v>
          </cell>
        </row>
        <row r="25">
          <cell r="V25">
            <v>40</v>
          </cell>
          <cell r="W25">
            <v>30</v>
          </cell>
          <cell r="X25">
            <v>20</v>
          </cell>
          <cell r="Y25">
            <v>10</v>
          </cell>
          <cell r="Z25">
            <v>0</v>
          </cell>
          <cell r="AA25" t="str">
            <v>N/A</v>
          </cell>
        </row>
        <row r="26">
          <cell r="U26">
            <v>12</v>
          </cell>
          <cell r="V26">
            <v>0</v>
          </cell>
          <cell r="W26">
            <v>13684</v>
          </cell>
          <cell r="X26">
            <v>27366</v>
          </cell>
          <cell r="Y26">
            <v>41049</v>
          </cell>
          <cell r="Z26">
            <v>54731</v>
          </cell>
          <cell r="AA26">
            <v>68414</v>
          </cell>
          <cell r="AB26">
            <v>40</v>
          </cell>
          <cell r="AC26" t="str">
            <v>hlookup if in this row</v>
          </cell>
        </row>
        <row r="27">
          <cell r="V27">
            <v>40</v>
          </cell>
          <cell r="W27">
            <v>30</v>
          </cell>
          <cell r="X27">
            <v>20</v>
          </cell>
          <cell r="Y27">
            <v>10</v>
          </cell>
          <cell r="Z27">
            <v>0</v>
          </cell>
          <cell r="AA27" t="str">
            <v>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"/>
      <sheetName val="Profile"/>
      <sheetName val="Form"/>
      <sheetName val="PriorityListForm"/>
      <sheetName val="TribePartI"/>
      <sheetName val="Quarters"/>
      <sheetName val="GPRA Chart"/>
      <sheetName val="Tribe Part II "/>
      <sheetName val="FPIG11"/>
      <sheetName val="Regions"/>
    </sheetNames>
    <sheetDataSet>
      <sheetData sheetId="0"/>
      <sheetData sheetId="1">
        <row r="3">
          <cell r="U3">
            <v>1</v>
          </cell>
          <cell r="V3">
            <v>0</v>
          </cell>
          <cell r="W3">
            <v>3400</v>
          </cell>
          <cell r="X3">
            <v>6800</v>
          </cell>
          <cell r="Y3">
            <v>10200</v>
          </cell>
          <cell r="Z3">
            <v>13600</v>
          </cell>
          <cell r="AA3">
            <v>17000</v>
          </cell>
          <cell r="AB3">
            <v>20</v>
          </cell>
          <cell r="AC3" t="str">
            <v>hlookup if in this row</v>
          </cell>
        </row>
        <row r="4">
          <cell r="V4">
            <v>40</v>
          </cell>
          <cell r="W4">
            <v>30</v>
          </cell>
          <cell r="X4">
            <v>20</v>
          </cell>
          <cell r="Y4">
            <v>10</v>
          </cell>
          <cell r="Z4">
            <v>0</v>
          </cell>
          <cell r="AA4" t="str">
            <v>N/A</v>
          </cell>
        </row>
        <row r="5">
          <cell r="U5">
            <v>2</v>
          </cell>
          <cell r="V5">
            <v>0</v>
          </cell>
          <cell r="W5">
            <v>3700</v>
          </cell>
          <cell r="X5">
            <v>7400</v>
          </cell>
          <cell r="Y5">
            <v>11100</v>
          </cell>
          <cell r="Z5">
            <v>14800</v>
          </cell>
          <cell r="AA5">
            <v>18500</v>
          </cell>
          <cell r="AB5">
            <v>20</v>
          </cell>
          <cell r="AC5" t="str">
            <v>hlookup if in this row</v>
          </cell>
        </row>
        <row r="6">
          <cell r="V6">
            <v>40</v>
          </cell>
          <cell r="W6">
            <v>30</v>
          </cell>
          <cell r="X6">
            <v>20</v>
          </cell>
          <cell r="Y6">
            <v>10</v>
          </cell>
          <cell r="Z6">
            <v>0</v>
          </cell>
          <cell r="AA6" t="str">
            <v>N/A</v>
          </cell>
        </row>
        <row r="7">
          <cell r="U7">
            <v>3</v>
          </cell>
          <cell r="V7">
            <v>0</v>
          </cell>
          <cell r="W7">
            <v>4655</v>
          </cell>
          <cell r="X7">
            <v>9310</v>
          </cell>
          <cell r="Y7">
            <v>13965</v>
          </cell>
          <cell r="Z7">
            <v>18620</v>
          </cell>
          <cell r="AA7">
            <v>23275</v>
          </cell>
          <cell r="AB7">
            <v>20</v>
          </cell>
          <cell r="AC7" t="str">
            <v>hlookup if in this row</v>
          </cell>
        </row>
        <row r="8">
          <cell r="V8">
            <v>40</v>
          </cell>
          <cell r="W8">
            <v>30</v>
          </cell>
          <cell r="X8">
            <v>20</v>
          </cell>
          <cell r="Y8">
            <v>10</v>
          </cell>
          <cell r="Z8">
            <v>0</v>
          </cell>
          <cell r="AA8" t="str">
            <v>N/A</v>
          </cell>
        </row>
        <row r="9">
          <cell r="U9">
            <v>4</v>
          </cell>
          <cell r="V9">
            <v>0</v>
          </cell>
          <cell r="W9">
            <v>5610</v>
          </cell>
          <cell r="X9">
            <v>11220</v>
          </cell>
          <cell r="Y9">
            <v>16830</v>
          </cell>
          <cell r="Z9">
            <v>22440</v>
          </cell>
          <cell r="AA9">
            <v>28050</v>
          </cell>
          <cell r="AB9">
            <v>30</v>
          </cell>
          <cell r="AC9" t="str">
            <v>hlookup if in this row</v>
          </cell>
        </row>
        <row r="10">
          <cell r="V10">
            <v>40</v>
          </cell>
          <cell r="W10">
            <v>30</v>
          </cell>
          <cell r="X10">
            <v>20</v>
          </cell>
          <cell r="Y10">
            <v>10</v>
          </cell>
          <cell r="Z10">
            <v>0</v>
          </cell>
          <cell r="AA10" t="str">
            <v>N/A</v>
          </cell>
        </row>
        <row r="11">
          <cell r="U11">
            <v>5</v>
          </cell>
          <cell r="V11">
            <v>0</v>
          </cell>
          <cell r="W11">
            <v>6565</v>
          </cell>
          <cell r="X11">
            <v>13130</v>
          </cell>
          <cell r="Y11">
            <v>19695</v>
          </cell>
          <cell r="Z11">
            <v>26260</v>
          </cell>
          <cell r="AA11">
            <v>32825</v>
          </cell>
          <cell r="AB11">
            <v>30</v>
          </cell>
          <cell r="AC11" t="str">
            <v>hlookup if in this row</v>
          </cell>
        </row>
        <row r="12">
          <cell r="V12">
            <v>40</v>
          </cell>
          <cell r="W12">
            <v>30</v>
          </cell>
          <cell r="X12">
            <v>20</v>
          </cell>
          <cell r="Y12">
            <v>10</v>
          </cell>
          <cell r="Z12">
            <v>0</v>
          </cell>
          <cell r="AA12" t="str">
            <v>N/A</v>
          </cell>
        </row>
        <row r="13">
          <cell r="U13">
            <v>6</v>
          </cell>
          <cell r="V13">
            <v>0</v>
          </cell>
          <cell r="W13">
            <v>7520</v>
          </cell>
          <cell r="X13">
            <v>15040</v>
          </cell>
          <cell r="Y13">
            <v>22560</v>
          </cell>
          <cell r="Z13">
            <v>30080</v>
          </cell>
          <cell r="AA13">
            <v>37600</v>
          </cell>
          <cell r="AB13">
            <v>30</v>
          </cell>
          <cell r="AC13" t="str">
            <v>hlookup if in this row</v>
          </cell>
        </row>
        <row r="14">
          <cell r="V14">
            <v>40</v>
          </cell>
          <cell r="W14">
            <v>30</v>
          </cell>
          <cell r="X14">
            <v>20</v>
          </cell>
          <cell r="Y14">
            <v>10</v>
          </cell>
          <cell r="Z14">
            <v>0</v>
          </cell>
          <cell r="AA14" t="str">
            <v>N/A</v>
          </cell>
        </row>
        <row r="15">
          <cell r="U15">
            <v>7</v>
          </cell>
          <cell r="V15">
            <v>0</v>
          </cell>
          <cell r="W15">
            <v>8475</v>
          </cell>
          <cell r="X15">
            <v>16950</v>
          </cell>
          <cell r="Y15">
            <v>25425</v>
          </cell>
          <cell r="Z15">
            <v>33900</v>
          </cell>
          <cell r="AA15">
            <v>42375</v>
          </cell>
          <cell r="AB15">
            <v>30</v>
          </cell>
          <cell r="AC15" t="str">
            <v>hlookup if in this row</v>
          </cell>
        </row>
        <row r="16">
          <cell r="V16">
            <v>40</v>
          </cell>
          <cell r="W16">
            <v>30</v>
          </cell>
          <cell r="X16">
            <v>20</v>
          </cell>
          <cell r="Y16">
            <v>10</v>
          </cell>
          <cell r="Z16">
            <v>0</v>
          </cell>
          <cell r="AA16" t="str">
            <v>N/A</v>
          </cell>
        </row>
        <row r="17">
          <cell r="U17">
            <v>8</v>
          </cell>
          <cell r="V17">
            <v>0</v>
          </cell>
          <cell r="W17">
            <v>9430</v>
          </cell>
          <cell r="X17">
            <v>18860</v>
          </cell>
          <cell r="Y17">
            <v>28290</v>
          </cell>
          <cell r="Z17">
            <v>37720</v>
          </cell>
          <cell r="AA17">
            <v>47150</v>
          </cell>
          <cell r="AB17">
            <v>30</v>
          </cell>
          <cell r="AC17" t="str">
            <v>hlookup if in this row</v>
          </cell>
        </row>
        <row r="18">
          <cell r="V18">
            <v>40</v>
          </cell>
          <cell r="W18">
            <v>30</v>
          </cell>
          <cell r="X18">
            <v>20</v>
          </cell>
          <cell r="Y18">
            <v>10</v>
          </cell>
          <cell r="Z18">
            <v>0</v>
          </cell>
          <cell r="AA18" t="str">
            <v>N/A</v>
          </cell>
        </row>
        <row r="19">
          <cell r="U19">
            <v>9</v>
          </cell>
          <cell r="V19">
            <v>0</v>
          </cell>
          <cell r="W19">
            <v>10385</v>
          </cell>
          <cell r="X19">
            <v>20770</v>
          </cell>
          <cell r="Y19">
            <v>31155</v>
          </cell>
          <cell r="Z19">
            <v>41540</v>
          </cell>
          <cell r="AA19">
            <v>51925</v>
          </cell>
          <cell r="AB19">
            <v>40</v>
          </cell>
          <cell r="AC19" t="str">
            <v>hlookup if in this row</v>
          </cell>
        </row>
        <row r="20">
          <cell r="V20">
            <v>40</v>
          </cell>
          <cell r="W20">
            <v>30</v>
          </cell>
          <cell r="X20">
            <v>20</v>
          </cell>
          <cell r="Y20">
            <v>10</v>
          </cell>
          <cell r="Z20">
            <v>0</v>
          </cell>
          <cell r="AA20" t="str">
            <v>N/A</v>
          </cell>
        </row>
        <row r="21">
          <cell r="U21">
            <v>10</v>
          </cell>
          <cell r="V21">
            <v>0</v>
          </cell>
          <cell r="W21">
            <v>11340</v>
          </cell>
          <cell r="X21">
            <v>22680</v>
          </cell>
          <cell r="Y21">
            <v>34020</v>
          </cell>
          <cell r="Z21">
            <v>45360</v>
          </cell>
          <cell r="AA21">
            <v>56700</v>
          </cell>
          <cell r="AB21">
            <v>40</v>
          </cell>
          <cell r="AC21" t="str">
            <v>hlookup if in this row</v>
          </cell>
        </row>
        <row r="22">
          <cell r="V22">
            <v>40</v>
          </cell>
          <cell r="W22">
            <v>30</v>
          </cell>
          <cell r="X22">
            <v>20</v>
          </cell>
          <cell r="Y22">
            <v>10</v>
          </cell>
          <cell r="Z22">
            <v>0</v>
          </cell>
          <cell r="AA22" t="str">
            <v>N/A</v>
          </cell>
        </row>
        <row r="23">
          <cell r="U23">
            <v>11</v>
          </cell>
          <cell r="V23">
            <v>0</v>
          </cell>
          <cell r="W23">
            <v>12295</v>
          </cell>
          <cell r="X23">
            <v>24590</v>
          </cell>
          <cell r="Y23">
            <v>36885</v>
          </cell>
          <cell r="Z23">
            <v>49180</v>
          </cell>
          <cell r="AA23">
            <v>61475</v>
          </cell>
          <cell r="AB23">
            <v>40</v>
          </cell>
          <cell r="AC23" t="str">
            <v>hlookup if in this row</v>
          </cell>
        </row>
        <row r="24">
          <cell r="V24">
            <v>40</v>
          </cell>
          <cell r="W24">
            <v>30</v>
          </cell>
          <cell r="X24">
            <v>20</v>
          </cell>
          <cell r="Y24">
            <v>10</v>
          </cell>
          <cell r="Z24">
            <v>0</v>
          </cell>
          <cell r="AA24" t="str">
            <v>N/A</v>
          </cell>
        </row>
        <row r="25">
          <cell r="U25">
            <v>12</v>
          </cell>
          <cell r="V25">
            <v>0</v>
          </cell>
          <cell r="W25">
            <v>13250</v>
          </cell>
          <cell r="X25">
            <v>26500</v>
          </cell>
          <cell r="Y25">
            <v>39750</v>
          </cell>
          <cell r="Z25">
            <v>53000</v>
          </cell>
          <cell r="AA25">
            <v>66250</v>
          </cell>
          <cell r="AB25">
            <v>40</v>
          </cell>
          <cell r="AC25" t="str">
            <v>hlookup if in this row</v>
          </cell>
        </row>
        <row r="26">
          <cell r="V26">
            <v>40</v>
          </cell>
          <cell r="W26">
            <v>30</v>
          </cell>
          <cell r="X26">
            <v>20</v>
          </cell>
          <cell r="Y26">
            <v>10</v>
          </cell>
          <cell r="Z26">
            <v>0</v>
          </cell>
          <cell r="AA26" t="str">
            <v>N/A</v>
          </cell>
        </row>
      </sheetData>
      <sheetData sheetId="2"/>
      <sheetData sheetId="3">
        <row r="6">
          <cell r="F6">
            <v>3820</v>
          </cell>
        </row>
      </sheetData>
      <sheetData sheetId="4"/>
      <sheetData sheetId="5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"/>
      <sheetName val="Profile"/>
      <sheetName val="Form"/>
      <sheetName val="PriorityListForm"/>
      <sheetName val="TribePartI"/>
      <sheetName val="Quarters"/>
      <sheetName val="GPRA Chart"/>
      <sheetName val="Tribe Part II "/>
      <sheetName val="FPIG11"/>
      <sheetName val="FPIG12"/>
      <sheetName val="Regions"/>
    </sheetNames>
    <sheetDataSet>
      <sheetData sheetId="0"/>
      <sheetData sheetId="1">
        <row r="3">
          <cell r="U3">
            <v>1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Lookup Alaska"/>
      <sheetName val="Instructions "/>
      <sheetName val="Profile"/>
      <sheetName val="Form"/>
      <sheetName val="PriorityListForm"/>
      <sheetName val="TribePartI"/>
      <sheetName val="Tribe Part II "/>
      <sheetName val="FPIG12"/>
      <sheetName val="FPIG 125%"/>
      <sheetName val="Sheet1"/>
    </sheetNames>
    <sheetDataSet>
      <sheetData sheetId="0">
        <row r="4">
          <cell r="U4">
            <v>1</v>
          </cell>
          <cell r="V4">
            <v>0</v>
          </cell>
          <cell r="W4">
            <v>2794</v>
          </cell>
          <cell r="X4">
            <v>5586</v>
          </cell>
          <cell r="Y4">
            <v>8379</v>
          </cell>
          <cell r="Z4">
            <v>11171</v>
          </cell>
          <cell r="AA4">
            <v>13964</v>
          </cell>
          <cell r="AB4">
            <v>40</v>
          </cell>
          <cell r="AC4" t="str">
            <v>hlookup if in this row</v>
          </cell>
        </row>
        <row r="5">
          <cell r="V5">
            <v>40</v>
          </cell>
          <cell r="W5">
            <v>30</v>
          </cell>
          <cell r="X5">
            <v>20</v>
          </cell>
          <cell r="Y5">
            <v>10</v>
          </cell>
          <cell r="Z5">
            <v>0</v>
          </cell>
          <cell r="AA5" t="str">
            <v>N/A</v>
          </cell>
        </row>
        <row r="6">
          <cell r="U6">
            <v>2</v>
          </cell>
          <cell r="V6">
            <v>0</v>
          </cell>
          <cell r="W6">
            <v>3784</v>
          </cell>
          <cell r="X6">
            <v>7566</v>
          </cell>
          <cell r="Y6">
            <v>11349</v>
          </cell>
          <cell r="Z6">
            <v>15131</v>
          </cell>
          <cell r="AA6">
            <v>18914</v>
          </cell>
          <cell r="AB6">
            <v>40</v>
          </cell>
          <cell r="AC6" t="str">
            <v>hlookup if in this row</v>
          </cell>
        </row>
        <row r="7">
          <cell r="V7">
            <v>40</v>
          </cell>
          <cell r="W7">
            <v>30</v>
          </cell>
          <cell r="X7">
            <v>20</v>
          </cell>
          <cell r="Y7">
            <v>10</v>
          </cell>
          <cell r="Z7">
            <v>0</v>
          </cell>
          <cell r="AA7" t="str">
            <v>N/A</v>
          </cell>
        </row>
        <row r="8">
          <cell r="U8">
            <v>3</v>
          </cell>
          <cell r="V8">
            <v>0</v>
          </cell>
          <cell r="W8">
            <v>4774</v>
          </cell>
          <cell r="X8">
            <v>9546</v>
          </cell>
          <cell r="Y8">
            <v>14319</v>
          </cell>
          <cell r="Z8">
            <v>19091</v>
          </cell>
          <cell r="AA8">
            <v>23864</v>
          </cell>
          <cell r="AB8">
            <v>40</v>
          </cell>
          <cell r="AC8" t="str">
            <v>hlookup if in this row</v>
          </cell>
        </row>
        <row r="9">
          <cell r="V9">
            <v>40</v>
          </cell>
          <cell r="W9">
            <v>30</v>
          </cell>
          <cell r="X9">
            <v>20</v>
          </cell>
          <cell r="Y9">
            <v>10</v>
          </cell>
          <cell r="Z9">
            <v>0</v>
          </cell>
          <cell r="AA9" t="str">
            <v>N/A</v>
          </cell>
        </row>
        <row r="10">
          <cell r="U10">
            <v>4</v>
          </cell>
          <cell r="V10">
            <v>0</v>
          </cell>
          <cell r="W10">
            <v>5764</v>
          </cell>
          <cell r="X10">
            <v>11526</v>
          </cell>
          <cell r="Y10">
            <v>17289</v>
          </cell>
          <cell r="Z10">
            <v>23051</v>
          </cell>
          <cell r="AA10">
            <v>28814</v>
          </cell>
          <cell r="AB10">
            <v>40</v>
          </cell>
          <cell r="AC10" t="str">
            <v>hlookup if in this row</v>
          </cell>
        </row>
        <row r="11">
          <cell r="V11">
            <v>40</v>
          </cell>
          <cell r="W11">
            <v>30</v>
          </cell>
          <cell r="X11">
            <v>20</v>
          </cell>
          <cell r="Y11">
            <v>10</v>
          </cell>
          <cell r="Z11">
            <v>0</v>
          </cell>
          <cell r="AA11" t="str">
            <v>N/A</v>
          </cell>
        </row>
        <row r="12">
          <cell r="U12">
            <v>5</v>
          </cell>
          <cell r="V12">
            <v>0</v>
          </cell>
          <cell r="W12">
            <v>6754</v>
          </cell>
          <cell r="X12">
            <v>13506</v>
          </cell>
          <cell r="Y12">
            <v>20259</v>
          </cell>
          <cell r="Z12">
            <v>27011</v>
          </cell>
          <cell r="AA12">
            <v>33764</v>
          </cell>
          <cell r="AB12">
            <v>40</v>
          </cell>
          <cell r="AC12" t="str">
            <v>hlookup if in this row</v>
          </cell>
        </row>
        <row r="13">
          <cell r="V13">
            <v>40</v>
          </cell>
          <cell r="W13">
            <v>30</v>
          </cell>
          <cell r="X13">
            <v>20</v>
          </cell>
          <cell r="Y13">
            <v>10</v>
          </cell>
          <cell r="Z13">
            <v>0</v>
          </cell>
          <cell r="AA13" t="str">
            <v>N/A</v>
          </cell>
        </row>
        <row r="14">
          <cell r="U14">
            <v>6</v>
          </cell>
          <cell r="V14">
            <v>0</v>
          </cell>
          <cell r="W14">
            <v>7744</v>
          </cell>
          <cell r="X14">
            <v>15486</v>
          </cell>
          <cell r="Y14">
            <v>23229</v>
          </cell>
          <cell r="Z14">
            <v>30971</v>
          </cell>
          <cell r="AA14">
            <v>38714</v>
          </cell>
          <cell r="AB14">
            <v>40</v>
          </cell>
          <cell r="AC14" t="str">
            <v>hlookup if in this row</v>
          </cell>
        </row>
        <row r="15">
          <cell r="V15">
            <v>40</v>
          </cell>
          <cell r="W15">
            <v>30</v>
          </cell>
          <cell r="X15">
            <v>20</v>
          </cell>
          <cell r="Y15">
            <v>10</v>
          </cell>
          <cell r="Z15">
            <v>0</v>
          </cell>
          <cell r="AA15" t="str">
            <v>N/A</v>
          </cell>
        </row>
        <row r="16">
          <cell r="U16">
            <v>7</v>
          </cell>
          <cell r="V16">
            <v>0</v>
          </cell>
          <cell r="W16">
            <v>8734</v>
          </cell>
          <cell r="X16">
            <v>17466</v>
          </cell>
          <cell r="Y16">
            <v>26199</v>
          </cell>
          <cell r="Z16">
            <v>34931</v>
          </cell>
          <cell r="AA16">
            <v>43664</v>
          </cell>
          <cell r="AB16">
            <v>40</v>
          </cell>
          <cell r="AC16" t="str">
            <v>hlookup if in this row</v>
          </cell>
        </row>
        <row r="17">
          <cell r="V17">
            <v>40</v>
          </cell>
          <cell r="W17">
            <v>30</v>
          </cell>
          <cell r="X17">
            <v>20</v>
          </cell>
          <cell r="Y17">
            <v>10</v>
          </cell>
          <cell r="Z17">
            <v>0</v>
          </cell>
          <cell r="AA17" t="str">
            <v>N/A</v>
          </cell>
        </row>
        <row r="18">
          <cell r="U18">
            <v>8</v>
          </cell>
          <cell r="V18">
            <v>0</v>
          </cell>
          <cell r="W18">
            <v>9724</v>
          </cell>
          <cell r="X18">
            <v>19446</v>
          </cell>
          <cell r="Y18">
            <v>29169</v>
          </cell>
          <cell r="Z18">
            <v>38891</v>
          </cell>
          <cell r="AA18">
            <v>48614</v>
          </cell>
          <cell r="AB18">
            <v>40</v>
          </cell>
          <cell r="AC18" t="str">
            <v>hlookup if in this row</v>
          </cell>
        </row>
        <row r="19">
          <cell r="V19">
            <v>40</v>
          </cell>
          <cell r="W19">
            <v>30</v>
          </cell>
          <cell r="X19">
            <v>20</v>
          </cell>
          <cell r="Y19">
            <v>10</v>
          </cell>
          <cell r="Z19">
            <v>0</v>
          </cell>
          <cell r="AA19" t="str">
            <v>N/A</v>
          </cell>
        </row>
        <row r="20">
          <cell r="U20">
            <v>9</v>
          </cell>
          <cell r="V20">
            <v>0</v>
          </cell>
          <cell r="W20">
            <v>10714</v>
          </cell>
          <cell r="X20">
            <v>21426</v>
          </cell>
          <cell r="Y20">
            <v>32139</v>
          </cell>
          <cell r="Z20">
            <v>42851</v>
          </cell>
          <cell r="AA20">
            <v>53564</v>
          </cell>
          <cell r="AB20">
            <v>40</v>
          </cell>
          <cell r="AC20" t="str">
            <v>hlookup if in this row</v>
          </cell>
        </row>
        <row r="21">
          <cell r="V21">
            <v>40</v>
          </cell>
          <cell r="W21">
            <v>30</v>
          </cell>
          <cell r="X21">
            <v>20</v>
          </cell>
          <cell r="Y21">
            <v>10</v>
          </cell>
          <cell r="Z21">
            <v>0</v>
          </cell>
          <cell r="AA21" t="str">
            <v>N/A</v>
          </cell>
        </row>
        <row r="22">
          <cell r="U22">
            <v>10</v>
          </cell>
          <cell r="V22">
            <v>0</v>
          </cell>
          <cell r="W22">
            <v>11704</v>
          </cell>
          <cell r="X22">
            <v>23406</v>
          </cell>
          <cell r="Y22">
            <v>35109</v>
          </cell>
          <cell r="Z22">
            <v>46811</v>
          </cell>
          <cell r="AA22">
            <v>58514</v>
          </cell>
          <cell r="AB22">
            <v>40</v>
          </cell>
          <cell r="AC22" t="str">
            <v>hlookup if in this row</v>
          </cell>
        </row>
        <row r="23">
          <cell r="V23">
            <v>40</v>
          </cell>
          <cell r="W23">
            <v>30</v>
          </cell>
          <cell r="X23">
            <v>20</v>
          </cell>
          <cell r="Y23">
            <v>10</v>
          </cell>
          <cell r="Z23">
            <v>0</v>
          </cell>
          <cell r="AA23" t="str">
            <v>N/A</v>
          </cell>
        </row>
        <row r="24">
          <cell r="U24">
            <v>11</v>
          </cell>
          <cell r="V24">
            <v>0</v>
          </cell>
          <cell r="W24">
            <v>12694</v>
          </cell>
          <cell r="X24">
            <v>25386</v>
          </cell>
          <cell r="Y24">
            <v>38079</v>
          </cell>
          <cell r="Z24">
            <v>50771</v>
          </cell>
          <cell r="AA24">
            <v>63464</v>
          </cell>
          <cell r="AB24">
            <v>40</v>
          </cell>
          <cell r="AC24" t="str">
            <v>hlookup if in this row</v>
          </cell>
        </row>
        <row r="25">
          <cell r="V25">
            <v>40</v>
          </cell>
          <cell r="W25">
            <v>30</v>
          </cell>
          <cell r="X25">
            <v>20</v>
          </cell>
          <cell r="Y25">
            <v>10</v>
          </cell>
          <cell r="Z25">
            <v>0</v>
          </cell>
          <cell r="AA25" t="str">
            <v>N/A</v>
          </cell>
        </row>
        <row r="26">
          <cell r="U26">
            <v>12</v>
          </cell>
          <cell r="V26">
            <v>0</v>
          </cell>
          <cell r="W26">
            <v>13684</v>
          </cell>
          <cell r="X26">
            <v>27366</v>
          </cell>
          <cell r="Y26">
            <v>41049</v>
          </cell>
          <cell r="Z26">
            <v>54731</v>
          </cell>
          <cell r="AA26">
            <v>68414</v>
          </cell>
          <cell r="AB26">
            <v>40</v>
          </cell>
          <cell r="AC26" t="str">
            <v>hlookup if in this row</v>
          </cell>
        </row>
        <row r="27">
          <cell r="V27">
            <v>40</v>
          </cell>
          <cell r="W27">
            <v>30</v>
          </cell>
          <cell r="X27">
            <v>20</v>
          </cell>
          <cell r="Y27">
            <v>10</v>
          </cell>
          <cell r="Z27">
            <v>0</v>
          </cell>
          <cell r="AA27" t="str">
            <v>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Lookup Alaska"/>
      <sheetName val="TribePartI (2)"/>
      <sheetName val="Instructions "/>
      <sheetName val="Profile"/>
      <sheetName val="Form"/>
      <sheetName val="PriorityListForm"/>
      <sheetName val="TribePartI"/>
      <sheetName val="Tribe Part II "/>
      <sheetName val="150 Per Cent"/>
      <sheetName val="FPIG13"/>
      <sheetName val="FPIG 125%"/>
      <sheetName val="Sheet1"/>
      <sheetName val="HIP Home"/>
    </sheetNames>
    <sheetDataSet>
      <sheetData sheetId="0">
        <row r="4">
          <cell r="X4">
            <v>1</v>
          </cell>
          <cell r="Y4">
            <v>0</v>
          </cell>
          <cell r="Z4">
            <v>2943.5</v>
          </cell>
          <cell r="AA4">
            <v>5886</v>
          </cell>
          <cell r="AB4">
            <v>8828.5</v>
          </cell>
          <cell r="AC4">
            <v>11771</v>
          </cell>
          <cell r="AD4">
            <v>14713.5</v>
          </cell>
          <cell r="AE4">
            <v>17656</v>
          </cell>
          <cell r="AF4">
            <v>25</v>
          </cell>
          <cell r="AG4" t="str">
            <v>hlookup if in this row</v>
          </cell>
        </row>
        <row r="5">
          <cell r="Y5">
            <v>25</v>
          </cell>
          <cell r="Z5">
            <v>20</v>
          </cell>
          <cell r="AA5">
            <v>15</v>
          </cell>
          <cell r="AB5">
            <v>10</v>
          </cell>
          <cell r="AC5">
            <v>5</v>
          </cell>
          <cell r="AD5">
            <v>0</v>
          </cell>
          <cell r="AE5" t="str">
            <v>N/A</v>
          </cell>
          <cell r="AF5" t="str">
            <v>N/A</v>
          </cell>
        </row>
        <row r="6">
          <cell r="X6">
            <v>2</v>
          </cell>
          <cell r="Y6">
            <v>0</v>
          </cell>
          <cell r="Z6">
            <v>3983.5</v>
          </cell>
          <cell r="AA6">
            <v>7966</v>
          </cell>
          <cell r="AB6">
            <v>11948.5</v>
          </cell>
          <cell r="AC6">
            <v>15931</v>
          </cell>
          <cell r="AE6">
            <v>23896</v>
          </cell>
          <cell r="AF6">
            <v>25</v>
          </cell>
          <cell r="AG6" t="str">
            <v>hlookup if in this row</v>
          </cell>
        </row>
        <row r="7">
          <cell r="Y7">
            <v>25</v>
          </cell>
          <cell r="Z7">
            <v>20</v>
          </cell>
          <cell r="AA7">
            <v>15</v>
          </cell>
          <cell r="AB7">
            <v>10</v>
          </cell>
          <cell r="AC7">
            <v>5</v>
          </cell>
          <cell r="AD7">
            <v>0</v>
          </cell>
          <cell r="AE7" t="str">
            <v>N/A</v>
          </cell>
        </row>
        <row r="8">
          <cell r="X8">
            <v>3</v>
          </cell>
          <cell r="Y8">
            <v>0</v>
          </cell>
          <cell r="Z8">
            <v>5023.5</v>
          </cell>
          <cell r="AA8">
            <v>10046</v>
          </cell>
          <cell r="AB8">
            <v>15068.5</v>
          </cell>
          <cell r="AC8">
            <v>20091</v>
          </cell>
          <cell r="AE8">
            <v>30136</v>
          </cell>
          <cell r="AF8">
            <v>25</v>
          </cell>
          <cell r="AG8" t="str">
            <v>hlookup if in this row</v>
          </cell>
        </row>
        <row r="9">
          <cell r="Y9">
            <v>25</v>
          </cell>
          <cell r="Z9">
            <v>20</v>
          </cell>
          <cell r="AA9">
            <v>15</v>
          </cell>
          <cell r="AB9">
            <v>10</v>
          </cell>
          <cell r="AC9">
            <v>5</v>
          </cell>
          <cell r="AD9">
            <v>0</v>
          </cell>
          <cell r="AE9" t="str">
            <v>N/A</v>
          </cell>
        </row>
        <row r="10">
          <cell r="X10">
            <v>4</v>
          </cell>
          <cell r="Y10">
            <v>0</v>
          </cell>
          <cell r="Z10">
            <v>6063.5</v>
          </cell>
          <cell r="AA10">
            <v>12126</v>
          </cell>
          <cell r="AB10">
            <v>18188.5</v>
          </cell>
          <cell r="AC10">
            <v>24251</v>
          </cell>
          <cell r="AE10">
            <v>36376</v>
          </cell>
          <cell r="AF10">
            <v>25</v>
          </cell>
          <cell r="AG10" t="str">
            <v>hlookup if in this row</v>
          </cell>
        </row>
        <row r="11">
          <cell r="Y11">
            <v>25</v>
          </cell>
          <cell r="Z11">
            <v>20</v>
          </cell>
          <cell r="AA11">
            <v>15</v>
          </cell>
          <cell r="AB11">
            <v>10</v>
          </cell>
          <cell r="AC11">
            <v>5</v>
          </cell>
          <cell r="AD11">
            <v>0</v>
          </cell>
          <cell r="AE11" t="str">
            <v>N/A</v>
          </cell>
        </row>
        <row r="12">
          <cell r="X12">
            <v>5</v>
          </cell>
          <cell r="Y12">
            <v>0</v>
          </cell>
          <cell r="Z12">
            <v>7103.5</v>
          </cell>
          <cell r="AA12">
            <v>14206</v>
          </cell>
          <cell r="AB12">
            <v>21308.5</v>
          </cell>
          <cell r="AC12">
            <v>28411</v>
          </cell>
          <cell r="AE12">
            <v>42616</v>
          </cell>
          <cell r="AF12">
            <v>25</v>
          </cell>
          <cell r="AG12" t="str">
            <v>hlookup if in this row</v>
          </cell>
        </row>
        <row r="13">
          <cell r="Y13">
            <v>25</v>
          </cell>
          <cell r="Z13">
            <v>20</v>
          </cell>
          <cell r="AA13">
            <v>15</v>
          </cell>
          <cell r="AB13">
            <v>10</v>
          </cell>
          <cell r="AC13">
            <v>5</v>
          </cell>
          <cell r="AD13">
            <v>0</v>
          </cell>
          <cell r="AE13" t="str">
            <v>N/A</v>
          </cell>
        </row>
        <row r="14">
          <cell r="X14">
            <v>6</v>
          </cell>
          <cell r="Y14">
            <v>0</v>
          </cell>
          <cell r="Z14">
            <v>8143.5</v>
          </cell>
          <cell r="AA14">
            <v>16286</v>
          </cell>
          <cell r="AB14">
            <v>24428.5</v>
          </cell>
          <cell r="AC14">
            <v>32571</v>
          </cell>
          <cell r="AE14">
            <v>48856</v>
          </cell>
          <cell r="AF14">
            <v>25</v>
          </cell>
          <cell r="AG14" t="str">
            <v>hlookup if in this row</v>
          </cell>
        </row>
        <row r="15">
          <cell r="Y15">
            <v>25</v>
          </cell>
          <cell r="Z15">
            <v>20</v>
          </cell>
          <cell r="AA15">
            <v>15</v>
          </cell>
          <cell r="AB15">
            <v>10</v>
          </cell>
          <cell r="AC15">
            <v>5</v>
          </cell>
          <cell r="AD15">
            <v>0</v>
          </cell>
          <cell r="AE15" t="str">
            <v>N/A</v>
          </cell>
        </row>
        <row r="16">
          <cell r="X16">
            <v>7</v>
          </cell>
          <cell r="Y16">
            <v>0</v>
          </cell>
          <cell r="Z16">
            <v>9183.5</v>
          </cell>
          <cell r="AA16">
            <v>18366</v>
          </cell>
          <cell r="AB16">
            <v>27548.5</v>
          </cell>
          <cell r="AC16">
            <v>36731</v>
          </cell>
          <cell r="AE16">
            <v>55096</v>
          </cell>
          <cell r="AF16">
            <v>25</v>
          </cell>
          <cell r="AG16" t="str">
            <v>hlookup if in this row</v>
          </cell>
        </row>
        <row r="17">
          <cell r="Y17">
            <v>25</v>
          </cell>
          <cell r="Z17">
            <v>20</v>
          </cell>
          <cell r="AA17">
            <v>15</v>
          </cell>
          <cell r="AB17">
            <v>10</v>
          </cell>
          <cell r="AC17">
            <v>5</v>
          </cell>
          <cell r="AD17">
            <v>0</v>
          </cell>
          <cell r="AE17" t="str">
            <v>N/A</v>
          </cell>
        </row>
        <row r="18">
          <cell r="X18">
            <v>8</v>
          </cell>
          <cell r="Y18">
            <v>0</v>
          </cell>
          <cell r="Z18">
            <v>10223.5</v>
          </cell>
          <cell r="AA18">
            <v>20446</v>
          </cell>
          <cell r="AB18">
            <v>30668.5</v>
          </cell>
          <cell r="AC18">
            <v>40891</v>
          </cell>
          <cell r="AE18">
            <v>61336</v>
          </cell>
          <cell r="AF18">
            <v>25</v>
          </cell>
          <cell r="AG18" t="str">
            <v>hlookup if in this row</v>
          </cell>
        </row>
        <row r="19">
          <cell r="Y19">
            <v>25</v>
          </cell>
          <cell r="Z19">
            <v>20</v>
          </cell>
          <cell r="AA19">
            <v>15</v>
          </cell>
          <cell r="AB19">
            <v>10</v>
          </cell>
          <cell r="AC19">
            <v>5</v>
          </cell>
          <cell r="AD19">
            <v>0</v>
          </cell>
          <cell r="AE19" t="str">
            <v>N/A</v>
          </cell>
        </row>
        <row r="20">
          <cell r="X20">
            <v>9</v>
          </cell>
          <cell r="Y20">
            <v>0</v>
          </cell>
          <cell r="Z20">
            <v>11263.5</v>
          </cell>
          <cell r="AA20">
            <v>22526</v>
          </cell>
          <cell r="AB20">
            <v>33788.5</v>
          </cell>
          <cell r="AC20">
            <v>45051</v>
          </cell>
          <cell r="AE20">
            <v>67576</v>
          </cell>
          <cell r="AF20">
            <v>25</v>
          </cell>
          <cell r="AG20" t="str">
            <v>hlookup if in this row</v>
          </cell>
        </row>
        <row r="21">
          <cell r="Y21">
            <v>25</v>
          </cell>
          <cell r="Z21">
            <v>20</v>
          </cell>
          <cell r="AA21">
            <v>15</v>
          </cell>
          <cell r="AB21">
            <v>10</v>
          </cell>
          <cell r="AC21">
            <v>5</v>
          </cell>
          <cell r="AD21">
            <v>0</v>
          </cell>
          <cell r="AE21" t="str">
            <v>N/A</v>
          </cell>
        </row>
        <row r="22">
          <cell r="X22">
            <v>10</v>
          </cell>
          <cell r="Y22">
            <v>0</v>
          </cell>
          <cell r="Z22">
            <v>12303.5</v>
          </cell>
          <cell r="AA22">
            <v>24606</v>
          </cell>
          <cell r="AB22">
            <v>36908.5</v>
          </cell>
          <cell r="AC22">
            <v>49211</v>
          </cell>
          <cell r="AE22">
            <v>73816</v>
          </cell>
          <cell r="AF22">
            <v>25</v>
          </cell>
          <cell r="AG22" t="str">
            <v>hlookup if in this row</v>
          </cell>
        </row>
        <row r="23">
          <cell r="Y23">
            <v>25</v>
          </cell>
          <cell r="Z23">
            <v>20</v>
          </cell>
          <cell r="AA23">
            <v>15</v>
          </cell>
          <cell r="AB23">
            <v>10</v>
          </cell>
          <cell r="AC23">
            <v>5</v>
          </cell>
          <cell r="AD23">
            <v>0</v>
          </cell>
          <cell r="AE23" t="str">
            <v>N/A</v>
          </cell>
        </row>
        <row r="24">
          <cell r="X24">
            <v>11</v>
          </cell>
          <cell r="Y24">
            <v>0</v>
          </cell>
          <cell r="Z24">
            <v>13343.5</v>
          </cell>
          <cell r="AA24">
            <v>26686</v>
          </cell>
          <cell r="AB24">
            <v>40028.5</v>
          </cell>
          <cell r="AC24">
            <v>53371</v>
          </cell>
          <cell r="AE24">
            <v>80056</v>
          </cell>
          <cell r="AF24">
            <v>25</v>
          </cell>
          <cell r="AG24" t="str">
            <v>hlookup if in this row</v>
          </cell>
        </row>
        <row r="25">
          <cell r="Y25">
            <v>25</v>
          </cell>
          <cell r="Z25">
            <v>20</v>
          </cell>
          <cell r="AA25">
            <v>15</v>
          </cell>
          <cell r="AB25">
            <v>10</v>
          </cell>
          <cell r="AC25">
            <v>5</v>
          </cell>
          <cell r="AD25">
            <v>0</v>
          </cell>
          <cell r="AE25" t="str">
            <v>N/A</v>
          </cell>
        </row>
        <row r="26">
          <cell r="X26">
            <v>12</v>
          </cell>
          <cell r="Y26">
            <v>0</v>
          </cell>
          <cell r="Z26">
            <v>14383.5</v>
          </cell>
          <cell r="AA26">
            <v>28766</v>
          </cell>
          <cell r="AB26">
            <v>43148.5</v>
          </cell>
          <cell r="AC26">
            <v>57531</v>
          </cell>
          <cell r="AE26">
            <v>86296</v>
          </cell>
          <cell r="AF26">
            <v>25</v>
          </cell>
          <cell r="AG26" t="str">
            <v>hlookup if in this row</v>
          </cell>
        </row>
        <row r="27">
          <cell r="Y27">
            <v>25</v>
          </cell>
          <cell r="Z27">
            <v>20</v>
          </cell>
          <cell r="AA27">
            <v>15</v>
          </cell>
          <cell r="AB27">
            <v>10</v>
          </cell>
          <cell r="AC27">
            <v>5</v>
          </cell>
          <cell r="AD27">
            <v>0</v>
          </cell>
          <cell r="AE27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 WORK PLAN"/>
      <sheetName val="PART II"/>
      <sheetName val="RO GPRA "/>
      <sheetName val="Tribe GPRA"/>
      <sheetName val="GPRA Report"/>
      <sheetName val="FPIG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3"/>
  <sheetViews>
    <sheetView tabSelected="1" topLeftCell="A10" zoomScale="130" zoomScaleNormal="130" zoomScalePageLayoutView="70" workbookViewId="0">
      <selection activeCell="X6" sqref="X6"/>
    </sheetView>
  </sheetViews>
  <sheetFormatPr defaultRowHeight="12.75" x14ac:dyDescent="0.2"/>
  <cols>
    <col min="1" max="1" width="7.7109375" style="1" customWidth="1"/>
    <col min="2" max="2" width="5.85546875" style="1" customWidth="1"/>
    <col min="3" max="3" width="2.7109375" style="1" customWidth="1"/>
    <col min="4" max="4" width="7.7109375" style="1" bestFit="1" customWidth="1"/>
    <col min="5" max="5" width="8.140625" style="1" customWidth="1"/>
    <col min="6" max="6" width="2.7109375" style="1" customWidth="1"/>
    <col min="7" max="7" width="7.7109375" style="1" customWidth="1"/>
    <col min="8" max="8" width="7.85546875" style="1" customWidth="1"/>
    <col min="9" max="9" width="2.7109375" style="1" customWidth="1"/>
    <col min="10" max="10" width="7.7109375" style="1" customWidth="1"/>
    <col min="11" max="11" width="6.7109375" style="1" customWidth="1"/>
    <col min="12" max="12" width="2.7109375" style="1" customWidth="1"/>
    <col min="13" max="13" width="7.7109375" style="1" customWidth="1"/>
    <col min="14" max="14" width="6.7109375" style="1" customWidth="1"/>
    <col min="15" max="15" width="2.7109375" style="1" customWidth="1"/>
    <col min="16" max="16" width="9.28515625" style="1" customWidth="1"/>
    <col min="17" max="17" width="6.7109375" style="1" customWidth="1"/>
    <col min="18" max="18" width="2.7109375" style="1" customWidth="1"/>
    <col min="19" max="19" width="9" style="1" customWidth="1"/>
    <col min="20" max="20" width="7.7109375" style="1" customWidth="1"/>
    <col min="21" max="21" width="2.28515625" style="1" customWidth="1"/>
    <col min="22" max="22" width="9" style="1" customWidth="1"/>
    <col min="23" max="23" width="9.140625" style="1"/>
    <col min="24" max="24" width="12.7109375" style="1" customWidth="1"/>
    <col min="25" max="16384" width="9.140625" style="1"/>
  </cols>
  <sheetData>
    <row r="1" spans="1:24" ht="24.95" customHeight="1" x14ac:dyDescent="0.25">
      <c r="A1" s="65" t="s">
        <v>0</v>
      </c>
      <c r="B1" s="65"/>
      <c r="C1" s="65"/>
      <c r="D1" s="65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4" ht="24.95" customHeight="1" x14ac:dyDescent="0.2">
      <c r="A2" s="66" t="s">
        <v>21</v>
      </c>
      <c r="B2" s="66"/>
      <c r="C2" s="66"/>
      <c r="D2" s="6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4" ht="25.5" customHeight="1" x14ac:dyDescent="0.2">
      <c r="A3" s="2" t="s">
        <v>1</v>
      </c>
      <c r="B3" s="67" t="s">
        <v>2</v>
      </c>
      <c r="C3" s="68"/>
      <c r="D3" s="69"/>
      <c r="E3" s="70" t="s">
        <v>3</v>
      </c>
      <c r="F3" s="68"/>
      <c r="G3" s="69"/>
      <c r="H3" s="67" t="s">
        <v>4</v>
      </c>
      <c r="I3" s="68"/>
      <c r="J3" s="69"/>
      <c r="K3" s="67" t="s">
        <v>5</v>
      </c>
      <c r="L3" s="68"/>
      <c r="M3" s="69"/>
      <c r="N3" s="67" t="s">
        <v>6</v>
      </c>
      <c r="O3" s="68"/>
      <c r="P3" s="69"/>
      <c r="Q3" s="67" t="s">
        <v>7</v>
      </c>
      <c r="R3" s="68"/>
      <c r="S3" s="69"/>
      <c r="T3" s="70" t="s">
        <v>8</v>
      </c>
      <c r="U3" s="68"/>
      <c r="V3" s="68"/>
      <c r="W3" s="3"/>
    </row>
    <row r="4" spans="1:24" x14ac:dyDescent="0.2">
      <c r="A4" s="20"/>
      <c r="B4" s="4"/>
      <c r="C4" s="5"/>
      <c r="D4" s="6"/>
      <c r="E4" s="7"/>
      <c r="F4" s="7"/>
      <c r="G4" s="8"/>
      <c r="H4" s="9"/>
      <c r="I4" s="7"/>
      <c r="J4" s="8"/>
      <c r="K4" s="9"/>
      <c r="L4" s="7"/>
      <c r="M4" s="8"/>
      <c r="N4" s="9"/>
      <c r="O4" s="7"/>
      <c r="P4" s="10"/>
      <c r="Q4" s="9"/>
      <c r="R4" s="7"/>
      <c r="S4" s="8"/>
      <c r="T4" s="11"/>
      <c r="U4" s="11"/>
      <c r="V4" s="11"/>
    </row>
    <row r="5" spans="1:24" ht="24.95" customHeight="1" x14ac:dyDescent="0.2">
      <c r="A5" s="20">
        <v>1</v>
      </c>
      <c r="B5" s="9">
        <v>0</v>
      </c>
      <c r="C5" s="12" t="s">
        <v>9</v>
      </c>
      <c r="D5" s="13">
        <f>D18</f>
        <v>3035</v>
      </c>
      <c r="E5" s="14">
        <f t="shared" ref="E5:E16" si="0">D5+1</f>
        <v>3036</v>
      </c>
      <c r="F5" s="15" t="s">
        <v>9</v>
      </c>
      <c r="G5" s="13">
        <f>G18</f>
        <v>6070</v>
      </c>
      <c r="H5" s="14">
        <f t="shared" ref="H5:H15" si="1">G5+1</f>
        <v>6071</v>
      </c>
      <c r="I5" s="15" t="s">
        <v>9</v>
      </c>
      <c r="J5" s="13">
        <f>J18</f>
        <v>9105</v>
      </c>
      <c r="K5" s="16">
        <f t="shared" ref="K5:K16" si="2">J5+1</f>
        <v>9106</v>
      </c>
      <c r="L5" s="15" t="s">
        <v>9</v>
      </c>
      <c r="M5" s="17">
        <f>M18</f>
        <v>12140</v>
      </c>
      <c r="N5" s="16">
        <f t="shared" ref="N5:N16" si="3">M5+1</f>
        <v>12141</v>
      </c>
      <c r="O5" s="15" t="s">
        <v>9</v>
      </c>
      <c r="P5" s="18">
        <f>P18</f>
        <v>15175</v>
      </c>
      <c r="Q5" s="16">
        <f t="shared" ref="Q5:Q16" si="4">P5+1</f>
        <v>15176</v>
      </c>
      <c r="R5" s="19" t="s">
        <v>9</v>
      </c>
      <c r="S5" s="18">
        <f>S18</f>
        <v>18210</v>
      </c>
      <c r="T5" s="16">
        <f t="shared" ref="T5:T16" si="5">S5+1</f>
        <v>18211</v>
      </c>
      <c r="U5" s="59" t="s">
        <v>10</v>
      </c>
      <c r="V5" s="60"/>
      <c r="X5" s="21"/>
    </row>
    <row r="6" spans="1:24" ht="24.95" customHeight="1" x14ac:dyDescent="0.2">
      <c r="A6" s="30">
        <v>2</v>
      </c>
      <c r="B6" s="22">
        <v>0</v>
      </c>
      <c r="C6" s="23" t="s">
        <v>9</v>
      </c>
      <c r="D6" s="24">
        <f>D5+D$17</f>
        <v>4115</v>
      </c>
      <c r="E6" s="25">
        <f t="shared" si="0"/>
        <v>4116</v>
      </c>
      <c r="F6" s="26" t="s">
        <v>9</v>
      </c>
      <c r="G6" s="24">
        <f>G5+G$17</f>
        <v>8230</v>
      </c>
      <c r="H6" s="25">
        <f t="shared" si="1"/>
        <v>8231</v>
      </c>
      <c r="I6" s="26" t="s">
        <v>9</v>
      </c>
      <c r="J6" s="27">
        <f t="shared" ref="J6:J16" si="6">J5+J$17</f>
        <v>12345</v>
      </c>
      <c r="K6" s="28">
        <f t="shared" si="2"/>
        <v>12346</v>
      </c>
      <c r="L6" s="26" t="s">
        <v>9</v>
      </c>
      <c r="M6" s="27">
        <f>M5+M$17</f>
        <v>16460</v>
      </c>
      <c r="N6" s="28">
        <f t="shared" si="3"/>
        <v>16461</v>
      </c>
      <c r="O6" s="26" t="s">
        <v>9</v>
      </c>
      <c r="P6" s="27">
        <f t="shared" ref="P6:P16" si="7">P5+P$17</f>
        <v>20575</v>
      </c>
      <c r="Q6" s="28">
        <f t="shared" si="4"/>
        <v>20576</v>
      </c>
      <c r="R6" s="29" t="s">
        <v>9</v>
      </c>
      <c r="S6" s="27">
        <f t="shared" ref="S6:S16" si="8">S5+S$17</f>
        <v>24690</v>
      </c>
      <c r="T6" s="28">
        <f t="shared" si="5"/>
        <v>24691</v>
      </c>
      <c r="U6" s="63" t="s">
        <v>10</v>
      </c>
      <c r="V6" s="64"/>
      <c r="X6" s="21"/>
    </row>
    <row r="7" spans="1:24" ht="24.95" customHeight="1" x14ac:dyDescent="0.2">
      <c r="A7" s="20">
        <v>3</v>
      </c>
      <c r="B7" s="9">
        <v>0</v>
      </c>
      <c r="C7" s="12" t="s">
        <v>9</v>
      </c>
      <c r="D7" s="18">
        <f t="shared" ref="D7:D16" si="9">D6+D$17</f>
        <v>5195</v>
      </c>
      <c r="E7" s="14">
        <f t="shared" si="0"/>
        <v>5196</v>
      </c>
      <c r="F7" s="15" t="s">
        <v>9</v>
      </c>
      <c r="G7" s="18">
        <f t="shared" ref="G7:G16" si="10">G6+G$17</f>
        <v>10390</v>
      </c>
      <c r="H7" s="14">
        <f t="shared" si="1"/>
        <v>10391</v>
      </c>
      <c r="I7" s="15" t="s">
        <v>9</v>
      </c>
      <c r="J7" s="31">
        <f t="shared" si="6"/>
        <v>15585</v>
      </c>
      <c r="K7" s="16">
        <f t="shared" si="2"/>
        <v>15586</v>
      </c>
      <c r="L7" s="15" t="s">
        <v>9</v>
      </c>
      <c r="M7" s="31">
        <f>M6+M$17</f>
        <v>20780</v>
      </c>
      <c r="N7" s="16">
        <f t="shared" si="3"/>
        <v>20781</v>
      </c>
      <c r="O7" s="15" t="s">
        <v>9</v>
      </c>
      <c r="P7" s="31">
        <f t="shared" si="7"/>
        <v>25975</v>
      </c>
      <c r="Q7" s="16">
        <f t="shared" si="4"/>
        <v>25976</v>
      </c>
      <c r="R7" s="19" t="s">
        <v>9</v>
      </c>
      <c r="S7" s="31">
        <f t="shared" si="8"/>
        <v>31170</v>
      </c>
      <c r="T7" s="16">
        <f t="shared" si="5"/>
        <v>31171</v>
      </c>
      <c r="U7" s="59" t="s">
        <v>10</v>
      </c>
      <c r="V7" s="60"/>
      <c r="X7" s="21"/>
    </row>
    <row r="8" spans="1:24" ht="24.95" customHeight="1" x14ac:dyDescent="0.2">
      <c r="A8" s="30">
        <v>4</v>
      </c>
      <c r="B8" s="22">
        <v>0</v>
      </c>
      <c r="C8" s="23" t="s">
        <v>9</v>
      </c>
      <c r="D8" s="32">
        <f t="shared" si="9"/>
        <v>6275</v>
      </c>
      <c r="E8" s="25">
        <f t="shared" si="0"/>
        <v>6276</v>
      </c>
      <c r="F8" s="26" t="s">
        <v>9</v>
      </c>
      <c r="G8" s="32">
        <f t="shared" si="10"/>
        <v>12550</v>
      </c>
      <c r="H8" s="25">
        <f t="shared" si="1"/>
        <v>12551</v>
      </c>
      <c r="I8" s="26" t="s">
        <v>9</v>
      </c>
      <c r="J8" s="27">
        <f t="shared" si="6"/>
        <v>18825</v>
      </c>
      <c r="K8" s="28">
        <f t="shared" si="2"/>
        <v>18826</v>
      </c>
      <c r="L8" s="26" t="s">
        <v>9</v>
      </c>
      <c r="M8" s="27">
        <f>M7+M$17</f>
        <v>25100</v>
      </c>
      <c r="N8" s="28">
        <f t="shared" si="3"/>
        <v>25101</v>
      </c>
      <c r="O8" s="26" t="s">
        <v>9</v>
      </c>
      <c r="P8" s="27">
        <f t="shared" si="7"/>
        <v>31375</v>
      </c>
      <c r="Q8" s="28">
        <f t="shared" si="4"/>
        <v>31376</v>
      </c>
      <c r="R8" s="29" t="s">
        <v>9</v>
      </c>
      <c r="S8" s="27">
        <f t="shared" si="8"/>
        <v>37650</v>
      </c>
      <c r="T8" s="28">
        <f t="shared" si="5"/>
        <v>37651</v>
      </c>
      <c r="U8" s="63" t="s">
        <v>10</v>
      </c>
      <c r="V8" s="64"/>
      <c r="X8" s="21"/>
    </row>
    <row r="9" spans="1:24" ht="24.95" customHeight="1" x14ac:dyDescent="0.2">
      <c r="A9" s="20">
        <v>5</v>
      </c>
      <c r="B9" s="9">
        <v>0</v>
      </c>
      <c r="C9" s="12" t="s">
        <v>9</v>
      </c>
      <c r="D9" s="18">
        <f t="shared" si="9"/>
        <v>7355</v>
      </c>
      <c r="E9" s="14">
        <f t="shared" si="0"/>
        <v>7356</v>
      </c>
      <c r="F9" s="15" t="s">
        <v>9</v>
      </c>
      <c r="G9" s="18">
        <f t="shared" si="10"/>
        <v>14710</v>
      </c>
      <c r="H9" s="14">
        <f t="shared" si="1"/>
        <v>14711</v>
      </c>
      <c r="I9" s="15" t="s">
        <v>9</v>
      </c>
      <c r="J9" s="31">
        <f t="shared" si="6"/>
        <v>22065</v>
      </c>
      <c r="K9" s="16">
        <f t="shared" si="2"/>
        <v>22066</v>
      </c>
      <c r="L9" s="15" t="s">
        <v>9</v>
      </c>
      <c r="M9" s="31">
        <f>M8+M$17</f>
        <v>29420</v>
      </c>
      <c r="N9" s="16">
        <f t="shared" si="3"/>
        <v>29421</v>
      </c>
      <c r="O9" s="15" t="s">
        <v>9</v>
      </c>
      <c r="P9" s="31">
        <f t="shared" si="7"/>
        <v>36775</v>
      </c>
      <c r="Q9" s="16">
        <f t="shared" si="4"/>
        <v>36776</v>
      </c>
      <c r="R9" s="19" t="s">
        <v>9</v>
      </c>
      <c r="S9" s="31">
        <f t="shared" si="8"/>
        <v>44130</v>
      </c>
      <c r="T9" s="16">
        <f t="shared" si="5"/>
        <v>44131</v>
      </c>
      <c r="U9" s="59" t="s">
        <v>10</v>
      </c>
      <c r="V9" s="60"/>
      <c r="X9" s="21"/>
    </row>
    <row r="10" spans="1:24" ht="24.95" customHeight="1" x14ac:dyDescent="0.2">
      <c r="A10" s="30">
        <v>6</v>
      </c>
      <c r="B10" s="22">
        <v>0</v>
      </c>
      <c r="C10" s="23" t="s">
        <v>9</v>
      </c>
      <c r="D10" s="32">
        <f t="shared" si="9"/>
        <v>8435</v>
      </c>
      <c r="E10" s="25">
        <f t="shared" si="0"/>
        <v>8436</v>
      </c>
      <c r="F10" s="26" t="s">
        <v>9</v>
      </c>
      <c r="G10" s="32">
        <f t="shared" si="10"/>
        <v>16870</v>
      </c>
      <c r="H10" s="25">
        <f t="shared" si="1"/>
        <v>16871</v>
      </c>
      <c r="I10" s="26" t="s">
        <v>9</v>
      </c>
      <c r="J10" s="27">
        <f t="shared" si="6"/>
        <v>25305</v>
      </c>
      <c r="K10" s="28">
        <f t="shared" si="2"/>
        <v>25306</v>
      </c>
      <c r="L10" s="26" t="s">
        <v>9</v>
      </c>
      <c r="M10" s="27">
        <f>M9+M17</f>
        <v>33740</v>
      </c>
      <c r="N10" s="28">
        <f t="shared" si="3"/>
        <v>33741</v>
      </c>
      <c r="O10" s="26" t="s">
        <v>9</v>
      </c>
      <c r="P10" s="27">
        <f t="shared" si="7"/>
        <v>42175</v>
      </c>
      <c r="Q10" s="28">
        <f t="shared" si="4"/>
        <v>42176</v>
      </c>
      <c r="R10" s="29" t="s">
        <v>9</v>
      </c>
      <c r="S10" s="27">
        <f t="shared" si="8"/>
        <v>50610</v>
      </c>
      <c r="T10" s="28">
        <f t="shared" si="5"/>
        <v>50611</v>
      </c>
      <c r="U10" s="63" t="s">
        <v>10</v>
      </c>
      <c r="V10" s="64"/>
      <c r="X10" s="21"/>
    </row>
    <row r="11" spans="1:24" ht="24.95" customHeight="1" x14ac:dyDescent="0.2">
      <c r="A11" s="20">
        <v>7</v>
      </c>
      <c r="B11" s="9">
        <v>0</v>
      </c>
      <c r="C11" s="12" t="s">
        <v>9</v>
      </c>
      <c r="D11" s="18">
        <f t="shared" si="9"/>
        <v>9515</v>
      </c>
      <c r="E11" s="14">
        <f t="shared" si="0"/>
        <v>9516</v>
      </c>
      <c r="F11" s="15" t="s">
        <v>9</v>
      </c>
      <c r="G11" s="18">
        <f t="shared" si="10"/>
        <v>19030</v>
      </c>
      <c r="H11" s="14">
        <f t="shared" si="1"/>
        <v>19031</v>
      </c>
      <c r="I11" s="15" t="s">
        <v>9</v>
      </c>
      <c r="J11" s="31">
        <f t="shared" si="6"/>
        <v>28545</v>
      </c>
      <c r="K11" s="16">
        <f t="shared" si="2"/>
        <v>28546</v>
      </c>
      <c r="L11" s="15" t="s">
        <v>9</v>
      </c>
      <c r="M11" s="31">
        <f>M10+M$17</f>
        <v>38060</v>
      </c>
      <c r="N11" s="16">
        <f t="shared" si="3"/>
        <v>38061</v>
      </c>
      <c r="O11" s="15" t="s">
        <v>9</v>
      </c>
      <c r="P11" s="31">
        <f t="shared" si="7"/>
        <v>47575</v>
      </c>
      <c r="Q11" s="16">
        <f t="shared" si="4"/>
        <v>47576</v>
      </c>
      <c r="R11" s="19" t="s">
        <v>9</v>
      </c>
      <c r="S11" s="31">
        <f t="shared" si="8"/>
        <v>57090</v>
      </c>
      <c r="T11" s="16">
        <f t="shared" si="5"/>
        <v>57091</v>
      </c>
      <c r="U11" s="59" t="s">
        <v>10</v>
      </c>
      <c r="V11" s="60"/>
      <c r="X11" s="21"/>
    </row>
    <row r="12" spans="1:24" ht="24.95" customHeight="1" x14ac:dyDescent="0.2">
      <c r="A12" s="30">
        <v>8</v>
      </c>
      <c r="B12" s="22">
        <v>0</v>
      </c>
      <c r="C12" s="23" t="s">
        <v>9</v>
      </c>
      <c r="D12" s="32">
        <f t="shared" si="9"/>
        <v>10595</v>
      </c>
      <c r="E12" s="25">
        <f t="shared" si="0"/>
        <v>10596</v>
      </c>
      <c r="F12" s="26" t="s">
        <v>9</v>
      </c>
      <c r="G12" s="32">
        <f t="shared" si="10"/>
        <v>21190</v>
      </c>
      <c r="H12" s="25">
        <f t="shared" si="1"/>
        <v>21191</v>
      </c>
      <c r="I12" s="26" t="s">
        <v>9</v>
      </c>
      <c r="J12" s="27">
        <f t="shared" si="6"/>
        <v>31785</v>
      </c>
      <c r="K12" s="28">
        <f t="shared" si="2"/>
        <v>31786</v>
      </c>
      <c r="L12" s="26" t="s">
        <v>9</v>
      </c>
      <c r="M12" s="27">
        <f>M11+M$17</f>
        <v>42380</v>
      </c>
      <c r="N12" s="28">
        <f t="shared" si="3"/>
        <v>42381</v>
      </c>
      <c r="O12" s="26" t="s">
        <v>9</v>
      </c>
      <c r="P12" s="27">
        <f t="shared" si="7"/>
        <v>52975</v>
      </c>
      <c r="Q12" s="28">
        <f t="shared" si="4"/>
        <v>52976</v>
      </c>
      <c r="R12" s="29" t="s">
        <v>9</v>
      </c>
      <c r="S12" s="27">
        <f t="shared" si="8"/>
        <v>63570</v>
      </c>
      <c r="T12" s="28">
        <f t="shared" si="5"/>
        <v>63571</v>
      </c>
      <c r="U12" s="63" t="s">
        <v>10</v>
      </c>
      <c r="V12" s="64"/>
      <c r="X12" s="21"/>
    </row>
    <row r="13" spans="1:24" ht="24.95" customHeight="1" x14ac:dyDescent="0.2">
      <c r="A13" s="20">
        <v>9</v>
      </c>
      <c r="B13" s="9">
        <v>0</v>
      </c>
      <c r="C13" s="12" t="s">
        <v>9</v>
      </c>
      <c r="D13" s="18">
        <f t="shared" si="9"/>
        <v>11675</v>
      </c>
      <c r="E13" s="14">
        <f t="shared" si="0"/>
        <v>11676</v>
      </c>
      <c r="F13" s="15" t="s">
        <v>9</v>
      </c>
      <c r="G13" s="18">
        <f t="shared" si="10"/>
        <v>23350</v>
      </c>
      <c r="H13" s="14">
        <f t="shared" si="1"/>
        <v>23351</v>
      </c>
      <c r="I13" s="15" t="s">
        <v>9</v>
      </c>
      <c r="J13" s="31">
        <f t="shared" si="6"/>
        <v>35025</v>
      </c>
      <c r="K13" s="16">
        <f t="shared" si="2"/>
        <v>35026</v>
      </c>
      <c r="L13" s="15" t="s">
        <v>9</v>
      </c>
      <c r="M13" s="31">
        <f>M12+M$17</f>
        <v>46700</v>
      </c>
      <c r="N13" s="16">
        <f t="shared" si="3"/>
        <v>46701</v>
      </c>
      <c r="O13" s="15" t="s">
        <v>9</v>
      </c>
      <c r="P13" s="31">
        <f t="shared" si="7"/>
        <v>58375</v>
      </c>
      <c r="Q13" s="16">
        <f t="shared" si="4"/>
        <v>58376</v>
      </c>
      <c r="R13" s="19" t="s">
        <v>9</v>
      </c>
      <c r="S13" s="31">
        <f t="shared" si="8"/>
        <v>70050</v>
      </c>
      <c r="T13" s="16">
        <f t="shared" si="5"/>
        <v>70051</v>
      </c>
      <c r="U13" s="59" t="s">
        <v>10</v>
      </c>
      <c r="V13" s="60"/>
      <c r="X13" s="21"/>
    </row>
    <row r="14" spans="1:24" ht="24.95" customHeight="1" x14ac:dyDescent="0.2">
      <c r="A14" s="30">
        <v>10</v>
      </c>
      <c r="B14" s="22">
        <v>0</v>
      </c>
      <c r="C14" s="23" t="s">
        <v>9</v>
      </c>
      <c r="D14" s="32">
        <f t="shared" si="9"/>
        <v>12755</v>
      </c>
      <c r="E14" s="25">
        <f t="shared" si="0"/>
        <v>12756</v>
      </c>
      <c r="F14" s="26" t="s">
        <v>9</v>
      </c>
      <c r="G14" s="32">
        <f t="shared" si="10"/>
        <v>25510</v>
      </c>
      <c r="H14" s="25">
        <f t="shared" si="1"/>
        <v>25511</v>
      </c>
      <c r="I14" s="26" t="s">
        <v>9</v>
      </c>
      <c r="J14" s="27">
        <f t="shared" si="6"/>
        <v>38265</v>
      </c>
      <c r="K14" s="28">
        <f t="shared" si="2"/>
        <v>38266</v>
      </c>
      <c r="L14" s="26" t="s">
        <v>9</v>
      </c>
      <c r="M14" s="27">
        <f>M13+M$17</f>
        <v>51020</v>
      </c>
      <c r="N14" s="28">
        <f t="shared" si="3"/>
        <v>51021</v>
      </c>
      <c r="O14" s="26" t="s">
        <v>9</v>
      </c>
      <c r="P14" s="27">
        <f t="shared" si="7"/>
        <v>63775</v>
      </c>
      <c r="Q14" s="28">
        <f t="shared" si="4"/>
        <v>63776</v>
      </c>
      <c r="R14" s="29" t="s">
        <v>9</v>
      </c>
      <c r="S14" s="27">
        <f t="shared" si="8"/>
        <v>76530</v>
      </c>
      <c r="T14" s="28">
        <f t="shared" si="5"/>
        <v>76531</v>
      </c>
      <c r="U14" s="63" t="s">
        <v>10</v>
      </c>
      <c r="V14" s="64"/>
      <c r="X14" s="21"/>
    </row>
    <row r="15" spans="1:24" ht="24.95" customHeight="1" x14ac:dyDescent="0.2">
      <c r="A15" s="20">
        <v>11</v>
      </c>
      <c r="B15" s="9">
        <v>0</v>
      </c>
      <c r="C15" s="12" t="s">
        <v>9</v>
      </c>
      <c r="D15" s="18">
        <f t="shared" si="9"/>
        <v>13835</v>
      </c>
      <c r="E15" s="14">
        <f t="shared" si="0"/>
        <v>13836</v>
      </c>
      <c r="F15" s="15" t="s">
        <v>9</v>
      </c>
      <c r="G15" s="18">
        <f t="shared" si="10"/>
        <v>27670</v>
      </c>
      <c r="H15" s="14">
        <f t="shared" si="1"/>
        <v>27671</v>
      </c>
      <c r="I15" s="15" t="s">
        <v>9</v>
      </c>
      <c r="J15" s="31">
        <f t="shared" si="6"/>
        <v>41505</v>
      </c>
      <c r="K15" s="16">
        <f t="shared" si="2"/>
        <v>41506</v>
      </c>
      <c r="L15" s="15" t="s">
        <v>9</v>
      </c>
      <c r="M15" s="31">
        <f>M14+M$17</f>
        <v>55340</v>
      </c>
      <c r="N15" s="16">
        <f t="shared" si="3"/>
        <v>55341</v>
      </c>
      <c r="O15" s="15" t="s">
        <v>9</v>
      </c>
      <c r="P15" s="31">
        <f t="shared" si="7"/>
        <v>69175</v>
      </c>
      <c r="Q15" s="16">
        <f t="shared" si="4"/>
        <v>69176</v>
      </c>
      <c r="R15" s="19" t="s">
        <v>9</v>
      </c>
      <c r="S15" s="31">
        <f t="shared" si="8"/>
        <v>83010</v>
      </c>
      <c r="T15" s="16">
        <f t="shared" si="5"/>
        <v>83011</v>
      </c>
      <c r="U15" s="59" t="s">
        <v>10</v>
      </c>
      <c r="V15" s="60"/>
      <c r="X15" s="21"/>
    </row>
    <row r="16" spans="1:24" ht="24.95" customHeight="1" x14ac:dyDescent="0.2">
      <c r="A16" s="30">
        <v>12</v>
      </c>
      <c r="B16" s="22">
        <v>0</v>
      </c>
      <c r="C16" s="23" t="s">
        <v>9</v>
      </c>
      <c r="D16" s="32">
        <f t="shared" si="9"/>
        <v>14915</v>
      </c>
      <c r="E16" s="25">
        <f t="shared" si="0"/>
        <v>14916</v>
      </c>
      <c r="F16" s="26" t="s">
        <v>9</v>
      </c>
      <c r="G16" s="32">
        <f t="shared" si="10"/>
        <v>29830</v>
      </c>
      <c r="H16" s="25">
        <f>G16+1</f>
        <v>29831</v>
      </c>
      <c r="I16" s="26" t="s">
        <v>9</v>
      </c>
      <c r="J16" s="27">
        <f t="shared" si="6"/>
        <v>44745</v>
      </c>
      <c r="K16" s="28">
        <f t="shared" si="2"/>
        <v>44746</v>
      </c>
      <c r="L16" s="26" t="s">
        <v>9</v>
      </c>
      <c r="M16" s="27">
        <f>M15+M17</f>
        <v>59660</v>
      </c>
      <c r="N16" s="28">
        <f t="shared" si="3"/>
        <v>59661</v>
      </c>
      <c r="O16" s="26" t="s">
        <v>9</v>
      </c>
      <c r="P16" s="27">
        <f t="shared" si="7"/>
        <v>74575</v>
      </c>
      <c r="Q16" s="28">
        <f t="shared" si="4"/>
        <v>74576</v>
      </c>
      <c r="R16" s="29" t="s">
        <v>9</v>
      </c>
      <c r="S16" s="27">
        <f t="shared" si="8"/>
        <v>89490</v>
      </c>
      <c r="T16" s="28">
        <f t="shared" si="5"/>
        <v>89491</v>
      </c>
      <c r="U16" s="63" t="s">
        <v>10</v>
      </c>
      <c r="V16" s="64"/>
      <c r="X16" s="21"/>
    </row>
    <row r="17" spans="1:22" ht="45.75" thickBot="1" x14ac:dyDescent="0.25">
      <c r="A17" s="33" t="s">
        <v>11</v>
      </c>
      <c r="B17" s="34"/>
      <c r="C17" s="35"/>
      <c r="D17" s="36">
        <f>$M19*0.25</f>
        <v>1080</v>
      </c>
      <c r="E17" s="37"/>
      <c r="F17" s="38"/>
      <c r="G17" s="37">
        <f>$M$19*0.5</f>
        <v>2160</v>
      </c>
      <c r="H17" s="39"/>
      <c r="I17" s="38"/>
      <c r="J17" s="40">
        <f>$M$19*0.75</f>
        <v>3240</v>
      </c>
      <c r="K17" s="39"/>
      <c r="L17" s="38"/>
      <c r="M17" s="41">
        <f>$M$19*1</f>
        <v>4320</v>
      </c>
      <c r="N17" s="42"/>
      <c r="O17" s="38"/>
      <c r="P17" s="43">
        <f>$M$19*1.25</f>
        <v>5400</v>
      </c>
      <c r="Q17" s="42"/>
      <c r="R17" s="38"/>
      <c r="S17" s="43">
        <f>$M$19*1.5</f>
        <v>6480</v>
      </c>
      <c r="T17" s="14">
        <f>S17+1</f>
        <v>6481</v>
      </c>
      <c r="U17" s="59" t="s">
        <v>10</v>
      </c>
      <c r="V17" s="60"/>
    </row>
    <row r="18" spans="1:22" x14ac:dyDescent="0.2">
      <c r="A18" s="44"/>
      <c r="B18" s="45" t="s">
        <v>12</v>
      </c>
      <c r="C18" s="46"/>
      <c r="D18" s="47">
        <f>$M$18*0.25</f>
        <v>3035</v>
      </c>
      <c r="E18" s="45" t="s">
        <v>13</v>
      </c>
      <c r="F18" s="46"/>
      <c r="G18" s="47">
        <f>$M$18*0.5</f>
        <v>6070</v>
      </c>
      <c r="H18" s="48" t="s">
        <v>14</v>
      </c>
      <c r="I18" s="49"/>
      <c r="J18" s="47">
        <f>$M$18*0.75</f>
        <v>9105</v>
      </c>
      <c r="K18" s="48" t="s">
        <v>15</v>
      </c>
      <c r="L18" s="49"/>
      <c r="M18" s="50">
        <v>12140</v>
      </c>
      <c r="N18" s="48" t="s">
        <v>16</v>
      </c>
      <c r="O18" s="49"/>
      <c r="P18" s="47">
        <f>$M$18*1.25</f>
        <v>15175</v>
      </c>
      <c r="Q18" s="45" t="s">
        <v>17</v>
      </c>
      <c r="R18" s="51"/>
      <c r="S18" s="52">
        <f>$M18*1.5</f>
        <v>18210</v>
      </c>
      <c r="T18" s="52"/>
      <c r="U18" s="52">
        <f>R18*1.25</f>
        <v>0</v>
      </c>
      <c r="V18" s="52"/>
    </row>
    <row r="19" spans="1:22" ht="13.5" thickBot="1" x14ac:dyDescent="0.25">
      <c r="A19" s="5"/>
      <c r="B19" s="61" t="s">
        <v>18</v>
      </c>
      <c r="C19" s="62"/>
      <c r="D19" s="53">
        <f>J19*0.25</f>
        <v>810</v>
      </c>
      <c r="E19" s="61" t="s">
        <v>18</v>
      </c>
      <c r="F19" s="62"/>
      <c r="G19" s="53">
        <f>M19*0.5</f>
        <v>2160</v>
      </c>
      <c r="H19" s="61" t="s">
        <v>18</v>
      </c>
      <c r="I19" s="62"/>
      <c r="J19" s="53">
        <f>M19*0.75</f>
        <v>3240</v>
      </c>
      <c r="K19" s="61" t="s">
        <v>18</v>
      </c>
      <c r="L19" s="62"/>
      <c r="M19" s="54">
        <v>4320</v>
      </c>
      <c r="N19" s="61" t="s">
        <v>18</v>
      </c>
      <c r="O19" s="62"/>
      <c r="P19" s="53">
        <f>$M19*1.25</f>
        <v>5400</v>
      </c>
      <c r="Q19" s="61" t="s">
        <v>18</v>
      </c>
      <c r="R19" s="62"/>
      <c r="S19" s="55">
        <f>M19*1.5</f>
        <v>6480</v>
      </c>
      <c r="T19" s="55"/>
      <c r="U19" s="55">
        <f>R19*1.25</f>
        <v>0</v>
      </c>
      <c r="V19" s="55"/>
    </row>
    <row r="20" spans="1:22" x14ac:dyDescent="0.2">
      <c r="A20" s="20" t="s">
        <v>19</v>
      </c>
      <c r="B20" s="56" t="s">
        <v>20</v>
      </c>
      <c r="C20" s="20"/>
      <c r="D20" s="20"/>
      <c r="F20" s="56"/>
      <c r="G20" s="56"/>
      <c r="H20" s="57"/>
      <c r="I20" s="38"/>
      <c r="J20" s="56"/>
      <c r="K20" s="57"/>
      <c r="L20" s="38"/>
      <c r="M20" s="56"/>
      <c r="N20" s="57"/>
      <c r="O20" s="38"/>
      <c r="P20" s="56"/>
      <c r="Q20" s="57"/>
      <c r="R20" s="38"/>
      <c r="S20" s="56"/>
      <c r="T20" s="58"/>
      <c r="U20" s="11"/>
      <c r="V20" s="11"/>
    </row>
    <row r="21" spans="1:22" x14ac:dyDescent="0.2">
      <c r="A21" s="20"/>
      <c r="B21" s="56"/>
      <c r="C21" s="20"/>
      <c r="D21" s="20"/>
      <c r="F21" s="56"/>
      <c r="G21" s="56"/>
      <c r="H21" s="57"/>
      <c r="I21" s="38"/>
      <c r="J21" s="56"/>
      <c r="K21" s="57"/>
      <c r="L21" s="38"/>
      <c r="M21" s="56"/>
      <c r="N21" s="57"/>
      <c r="O21" s="38"/>
      <c r="P21" s="56"/>
      <c r="Q21" s="57"/>
      <c r="R21" s="38"/>
      <c r="S21" s="56"/>
      <c r="T21" s="58"/>
      <c r="U21" s="11"/>
      <c r="V21" s="11"/>
    </row>
    <row r="22" spans="1:22" x14ac:dyDescent="0.2">
      <c r="A22" s="20"/>
      <c r="B22" s="56"/>
      <c r="C22" s="20"/>
      <c r="D22" s="20"/>
      <c r="F22" s="56"/>
      <c r="G22" s="56"/>
      <c r="H22" s="57"/>
      <c r="I22" s="38"/>
      <c r="J22" s="56"/>
      <c r="K22" s="57"/>
      <c r="L22" s="38"/>
      <c r="M22" s="56"/>
      <c r="N22" s="57"/>
      <c r="O22" s="38"/>
      <c r="P22" s="56"/>
      <c r="Q22" s="57"/>
      <c r="R22" s="38"/>
      <c r="S22" s="56"/>
      <c r="T22" s="58"/>
      <c r="U22" s="11"/>
      <c r="V22" s="11"/>
    </row>
    <row r="23" spans="1:22" x14ac:dyDescent="0.2">
      <c r="A23" s="20"/>
      <c r="B23" s="56"/>
      <c r="C23" s="20"/>
      <c r="D23" s="20"/>
      <c r="F23" s="56"/>
      <c r="G23" s="56"/>
      <c r="H23" s="57"/>
      <c r="I23" s="38"/>
      <c r="J23" s="56"/>
      <c r="K23" s="57"/>
      <c r="L23" s="38"/>
      <c r="M23" s="56"/>
      <c r="N23" s="57"/>
      <c r="O23" s="38"/>
      <c r="P23" s="56"/>
      <c r="Q23" s="57"/>
      <c r="R23" s="38"/>
      <c r="S23" s="56"/>
      <c r="T23" s="58"/>
      <c r="U23" s="11"/>
      <c r="V23" s="11"/>
    </row>
    <row r="24" spans="1:22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</sheetData>
  <sheetProtection password="CD7C" sheet="1" objects="1" scenarios="1"/>
  <mergeCells count="28">
    <mergeCell ref="A1:V1"/>
    <mergeCell ref="A2:V2"/>
    <mergeCell ref="B3:D3"/>
    <mergeCell ref="E3:G3"/>
    <mergeCell ref="H3:J3"/>
    <mergeCell ref="K3:M3"/>
    <mergeCell ref="N3:P3"/>
    <mergeCell ref="Q3:S3"/>
    <mergeCell ref="T3:V3"/>
    <mergeCell ref="U16:V16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7:V17"/>
    <mergeCell ref="B19:C19"/>
    <mergeCell ref="E19:F19"/>
    <mergeCell ref="H19:I19"/>
    <mergeCell ref="K19:L19"/>
    <mergeCell ref="N19:O19"/>
    <mergeCell ref="Q19:R19"/>
  </mergeCells>
  <printOptions gridLines="1"/>
  <pageMargins left="0.2" right="0.2" top="0.75" bottom="0.75" header="0.3" footer="0.3"/>
  <pageSetup orientation="landscape" horizontalDpi="300" verticalDpi="300" r:id="rId1"/>
  <headerFooter alignWithMargins="0">
    <oddHeader>&amp;CPage &amp;P&amp;R2018 INCOMEGUIDELINE</oddHeader>
    <oddFooter>&amp;C DHHS FPIG published on January 13, 2018
Implement in FY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Lower 48</vt:lpstr>
    </vt:vector>
  </TitlesOfParts>
  <Company>Bureau of Indian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 User</dc:creator>
  <cp:lastModifiedBy>BIA User</cp:lastModifiedBy>
  <dcterms:created xsi:type="dcterms:W3CDTF">2015-12-28T15:21:47Z</dcterms:created>
  <dcterms:modified xsi:type="dcterms:W3CDTF">2018-05-16T13:14:34Z</dcterms:modified>
</cp:coreProperties>
</file>